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ga\Desktop\"/>
    </mc:Choice>
  </mc:AlternateContent>
  <bookViews>
    <workbookView xWindow="0" yWindow="0" windowWidth="21570" windowHeight="8085"/>
  </bookViews>
  <sheets>
    <sheet name="mesterszak" sheetId="13" r:id="rId1"/>
    <sheet name="segédtábla" sheetId="7" state="hidden" r:id="rId2"/>
  </sheets>
  <definedNames>
    <definedName name="bejegyzéstipus">segédtábla!$B$2:$B$9</definedName>
    <definedName name="Előadás">segédtábla!$C$2:$C$3</definedName>
    <definedName name="Gyakorlat">segédtábla!$D$2:$D$4</definedName>
    <definedName name="Labor">segédtábla!$E$2</definedName>
    <definedName name="Tárgyfelvételtípus">segédtábla!$A$2:$A$4</definedName>
    <definedName name="tárgykövetelmény">segédtábla!$A$2:$A$4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" i="13" l="1"/>
  <c r="E91" i="13"/>
  <c r="F91" i="13"/>
  <c r="C91" i="13"/>
  <c r="D55" i="13"/>
  <c r="E55" i="13"/>
  <c r="F55" i="13"/>
  <c r="C55" i="13"/>
  <c r="D41" i="13"/>
  <c r="E41" i="13"/>
  <c r="F41" i="13"/>
  <c r="C41" i="13"/>
  <c r="D28" i="13"/>
  <c r="E28" i="13"/>
  <c r="F28" i="13"/>
  <c r="C28" i="13"/>
  <c r="D17" i="13"/>
  <c r="E17" i="13"/>
  <c r="F17" i="13"/>
  <c r="C17" i="13"/>
  <c r="D10" i="13"/>
  <c r="E10" i="13"/>
  <c r="F10" i="13"/>
  <c r="C10" i="13"/>
  <c r="F102" i="13"/>
  <c r="G100" i="13"/>
  <c r="C98" i="13"/>
  <c r="D98" i="13"/>
  <c r="E98" i="13"/>
  <c r="F98" i="13"/>
  <c r="C97" i="13"/>
  <c r="D97" i="13"/>
  <c r="E97" i="13"/>
  <c r="F97" i="13"/>
  <c r="C96" i="13"/>
  <c r="D96" i="13"/>
  <c r="E96" i="13"/>
  <c r="F96" i="13"/>
  <c r="C90" i="13"/>
  <c r="D90" i="13"/>
  <c r="E90" i="13"/>
  <c r="F90" i="13"/>
  <c r="C89" i="13"/>
  <c r="D89" i="13"/>
  <c r="E89" i="13"/>
  <c r="F89" i="13"/>
  <c r="G83" i="13"/>
  <c r="C54" i="13"/>
  <c r="D54" i="13"/>
  <c r="E54" i="13"/>
  <c r="F54" i="13"/>
  <c r="C53" i="13"/>
  <c r="D53" i="13"/>
  <c r="E53" i="13"/>
  <c r="F53" i="13"/>
  <c r="C40" i="13"/>
  <c r="D40" i="13"/>
  <c r="E40" i="13"/>
  <c r="F40" i="13"/>
  <c r="C39" i="13"/>
  <c r="D39" i="13"/>
  <c r="E39" i="13"/>
  <c r="F39" i="13"/>
  <c r="C27" i="13"/>
  <c r="D27" i="13"/>
  <c r="E27" i="13"/>
  <c r="F27" i="13"/>
  <c r="C26" i="13"/>
  <c r="D26" i="13"/>
  <c r="E26" i="13"/>
  <c r="F26" i="13"/>
  <c r="F16" i="13"/>
  <c r="C16" i="13"/>
  <c r="D16" i="13"/>
  <c r="E16" i="13"/>
  <c r="F15" i="13"/>
  <c r="C15" i="13"/>
  <c r="D15" i="13"/>
  <c r="E15" i="13"/>
  <c r="F9" i="13"/>
  <c r="E9" i="13"/>
  <c r="D9" i="13"/>
  <c r="C9" i="13"/>
  <c r="F8" i="13"/>
  <c r="E8" i="13"/>
  <c r="D8" i="13"/>
  <c r="C8" i="13"/>
  <c r="G85" i="13"/>
  <c r="G91" i="13" l="1"/>
  <c r="G10" i="13"/>
  <c r="G55" i="13"/>
  <c r="G17" i="13"/>
  <c r="G41" i="13"/>
  <c r="G89" i="13"/>
  <c r="D102" i="13"/>
  <c r="G39" i="13"/>
  <c r="G90" i="13"/>
  <c r="G8" i="13"/>
  <c r="G97" i="13"/>
  <c r="G98" i="13"/>
  <c r="G9" i="13"/>
  <c r="G26" i="13"/>
  <c r="G27" i="13"/>
  <c r="G40" i="13"/>
  <c r="G53" i="13"/>
  <c r="G54" i="13"/>
  <c r="G96" i="13"/>
  <c r="G15" i="13"/>
  <c r="G16" i="13"/>
  <c r="E102" i="13"/>
  <c r="G28" i="13"/>
  <c r="G101" i="13" l="1"/>
</calcChain>
</file>

<file path=xl/sharedStrings.xml><?xml version="1.0" encoding="utf-8"?>
<sst xmlns="http://schemas.openxmlformats.org/spreadsheetml/2006/main" count="550" uniqueCount="303">
  <si>
    <t>Kód</t>
  </si>
  <si>
    <t>Tantárgy</t>
  </si>
  <si>
    <t>Szemeszter</t>
  </si>
  <si>
    <t>Óra</t>
  </si>
  <si>
    <t>Kr.</t>
  </si>
  <si>
    <t>Ért.</t>
  </si>
  <si>
    <t>Meghirdető</t>
  </si>
  <si>
    <t>BME ekvivalencia</t>
  </si>
  <si>
    <t>Tantárgyfelelős</t>
  </si>
  <si>
    <t>Tantárgy angol megnevezése</t>
  </si>
  <si>
    <t>Ea</t>
  </si>
  <si>
    <t>Gy</t>
  </si>
  <si>
    <t>Lgy</t>
  </si>
  <si>
    <t>konz</t>
  </si>
  <si>
    <t>általános természettudományi ismeretek (6 kredit)</t>
  </si>
  <si>
    <t>BMEVEKFM109</t>
  </si>
  <si>
    <t xml:space="preserve">Biometria, biostatisztika, kísérlettervezés </t>
  </si>
  <si>
    <t>x</t>
  </si>
  <si>
    <t>Gyj(5)</t>
  </si>
  <si>
    <t>BME</t>
  </si>
  <si>
    <t>Lakné Komka Kinga</t>
  </si>
  <si>
    <t>Biometrics, biostatistics, experiment design</t>
  </si>
  <si>
    <t>BMETE90MX62</t>
  </si>
  <si>
    <t xml:space="preserve">Differenciálegyenletek </t>
  </si>
  <si>
    <t>Karátson János</t>
  </si>
  <si>
    <t>Differential equations</t>
  </si>
  <si>
    <t>bioinfb18gm</t>
  </si>
  <si>
    <t>Bioinformatika</t>
  </si>
  <si>
    <t>ELTE</t>
  </si>
  <si>
    <t>BMEVETOME01</t>
  </si>
  <si>
    <t>Dosztányi Zsuzsanna</t>
  </si>
  <si>
    <t>Bioinformatics</t>
  </si>
  <si>
    <t>összes kontaktóra</t>
  </si>
  <si>
    <t>összes kredit</t>
  </si>
  <si>
    <t>összes kollokvium</t>
  </si>
  <si>
    <t>bölcsészettudományi, társadalomtudományi, jogi és közgazdaságtudományi ismeretek (5 kr.)</t>
  </si>
  <si>
    <t>BMEVEMBM215</t>
  </si>
  <si>
    <t>K+F és laboratóriumi  management</t>
  </si>
  <si>
    <t xml:space="preserve"> </t>
  </si>
  <si>
    <t>K(5)</t>
  </si>
  <si>
    <t>Salgó András</t>
  </si>
  <si>
    <t>R+D and laboratory management</t>
  </si>
  <si>
    <t>BMEGT20M411</t>
  </si>
  <si>
    <t>Vállalkozásgazdaságtan</t>
  </si>
  <si>
    <t xml:space="preserve">Kövesi János </t>
  </si>
  <si>
    <t>Business economics</t>
  </si>
  <si>
    <t>bioetbb18em</t>
  </si>
  <si>
    <t>Bioetika, biobiztonság</t>
  </si>
  <si>
    <t>BMEVETOME02</t>
  </si>
  <si>
    <t>Lőw Péter</t>
  </si>
  <si>
    <t>Bioethics, biosecurity</t>
  </si>
  <si>
    <t>biológiai ismeretek (16 kredit)</t>
  </si>
  <si>
    <t>BMEVESZM408</t>
  </si>
  <si>
    <t>Gyógyszerkémia</t>
  </si>
  <si>
    <t>Faigl Ferenc</t>
  </si>
  <si>
    <t>Pharmaceutical chemistry</t>
  </si>
  <si>
    <t>BMEVEMBM216</t>
  </si>
  <si>
    <t xml:space="preserve">Sejtszintű biológiai szabályozás </t>
  </si>
  <si>
    <t>Vértessy Beáta</t>
  </si>
  <si>
    <t>Bio-cellular regulation</t>
  </si>
  <si>
    <t>BMEVEMBM217</t>
  </si>
  <si>
    <t>Sejtszintű biológiai szabályozás gyakorlat</t>
  </si>
  <si>
    <t>Bio-cellular regulation practicals</t>
  </si>
  <si>
    <t>bioanak18em</t>
  </si>
  <si>
    <t xml:space="preserve">Bioanalitika </t>
  </si>
  <si>
    <t>BMEVETOME03</t>
  </si>
  <si>
    <t>Szalai István</t>
  </si>
  <si>
    <t>Bioanalytics</t>
  </si>
  <si>
    <t>bioanak18lm</t>
  </si>
  <si>
    <t>Bioanalitika és biospektroszkópia gyakorlat</t>
  </si>
  <si>
    <t>BMEVETOME04</t>
  </si>
  <si>
    <t>Bioanalytics and biospectroscopy practicals</t>
  </si>
  <si>
    <t>fehtudb18em</t>
  </si>
  <si>
    <t>Fehérjetudomány</t>
  </si>
  <si>
    <t>BMEVETOME05</t>
  </si>
  <si>
    <t>Kovács Mihály</t>
  </si>
  <si>
    <t>Protein science</t>
  </si>
  <si>
    <t>kembiok18em</t>
  </si>
  <si>
    <t xml:space="preserve">Kémiai biológia </t>
  </si>
  <si>
    <t>BMEVETOME06</t>
  </si>
  <si>
    <t>Perczel András</t>
  </si>
  <si>
    <t>Chemical biology</t>
  </si>
  <si>
    <t>biotechnológiai ismeretek (22 kredit)</t>
  </si>
  <si>
    <t>BMEVEMBM117</t>
  </si>
  <si>
    <t>Bioreaktorok és a mérnöki gyakorlat I</t>
  </si>
  <si>
    <t>Németh Áron</t>
  </si>
  <si>
    <t>Bioreactors and bioengineering practicals I</t>
  </si>
  <si>
    <t>BMEVEMBM118</t>
  </si>
  <si>
    <t>Bioreaktorok és a mérnöki gyakorlat II</t>
  </si>
  <si>
    <t>Bioreactors and bioengineering practicals II</t>
  </si>
  <si>
    <t>BMEVEMBM410</t>
  </si>
  <si>
    <t>Fenntarható környezet, toxikológia, ökotoxikológia</t>
  </si>
  <si>
    <t>Molnár Mónika</t>
  </si>
  <si>
    <t>Sustainable environment, toxicology, ecotoxicology</t>
  </si>
  <si>
    <t>BMEVEMBM119</t>
  </si>
  <si>
    <t xml:space="preserve">Gyógyszer és orvosi biotechnológia  </t>
  </si>
  <si>
    <t>Pécs Miklós</t>
  </si>
  <si>
    <t>Pharmaceutical and medical biotechnology</t>
  </si>
  <si>
    <t>BMEVEMBM405</t>
  </si>
  <si>
    <t>Gyógyszer és orvosi biotechnológia gyakorlat</t>
  </si>
  <si>
    <t>Pharmaceutical and medical biotechnology practicals</t>
  </si>
  <si>
    <t>BMEVEMBM218</t>
  </si>
  <si>
    <t xml:space="preserve">GyógyszerIpari mikrobiológia </t>
  </si>
  <si>
    <t>Sveiczer Ákos</t>
  </si>
  <si>
    <t>Pharmaceutical microbiology</t>
  </si>
  <si>
    <t>BMEVEMBM406</t>
  </si>
  <si>
    <t xml:space="preserve">Környezeti és mezőgazdasági biotechnológia </t>
  </si>
  <si>
    <t>Tardy Gábor</t>
  </si>
  <si>
    <t>Environmental and agricultural biotechnology</t>
  </si>
  <si>
    <t>gentecb18em</t>
  </si>
  <si>
    <t xml:space="preserve">Géntechnológia </t>
  </si>
  <si>
    <t>BMEVETOME07</t>
  </si>
  <si>
    <t>Nyitray László</t>
  </si>
  <si>
    <t>Gene technology</t>
  </si>
  <si>
    <t>gentecb18lm</t>
  </si>
  <si>
    <t>Géntechnológia és rekombináns fehérjék gyakorlat</t>
  </si>
  <si>
    <t>BMEVETOME08</t>
  </si>
  <si>
    <t>Gene technology and recombinant proteins practicals</t>
  </si>
  <si>
    <t>gyógyszer-biotechnológia specializáció (35 kredit)</t>
  </si>
  <si>
    <t>kötelező tárgyak (25 kredit)</t>
  </si>
  <si>
    <t>BMEVEMBM310</t>
  </si>
  <si>
    <t xml:space="preserve">Glikobiológia </t>
  </si>
  <si>
    <t>Gycobiology</t>
  </si>
  <si>
    <t>biospek18em</t>
  </si>
  <si>
    <t>Biospektroszkópia, tömegspektrometria</t>
  </si>
  <si>
    <t>BMEVETOME09</t>
  </si>
  <si>
    <t>Biospectroscopy and mass spectrometry</t>
  </si>
  <si>
    <t>fehfizb18vm</t>
  </si>
  <si>
    <t>Fehérjék fizikai vizsgálata</t>
  </si>
  <si>
    <t>BMEVETOME10</t>
  </si>
  <si>
    <t>Kardos József</t>
  </si>
  <si>
    <t>Physical examination of proteins</t>
  </si>
  <si>
    <t>fehkrob18lm</t>
  </si>
  <si>
    <t>Fehérjetisztítás és kromatográfia gyakorlat</t>
  </si>
  <si>
    <t>BMEVETOME11</t>
  </si>
  <si>
    <t>Pál Gábor</t>
  </si>
  <si>
    <t>Protein purification and chromatograpy practicals</t>
  </si>
  <si>
    <t>immbtcb18em</t>
  </si>
  <si>
    <t xml:space="preserve">Immunbiotechnológia </t>
  </si>
  <si>
    <t>BMEVETOME12</t>
  </si>
  <si>
    <t>Kacskovics Imre</t>
  </si>
  <si>
    <t>Immune biotechnology</t>
  </si>
  <si>
    <t>immbtcb18lm</t>
  </si>
  <si>
    <t>Immunbiotechnológia gyakorlat</t>
  </si>
  <si>
    <t>BMEVETOME13</t>
  </si>
  <si>
    <t>Immune biotechnology practicals</t>
  </si>
  <si>
    <t>invstcb18vm</t>
  </si>
  <si>
    <t xml:space="preserve">In vitro sejttechnológia </t>
  </si>
  <si>
    <t>BMEVETOME14</t>
  </si>
  <si>
    <t xml:space="preserve">Schlett Katalin </t>
  </si>
  <si>
    <t>In vitro cell technology</t>
  </si>
  <si>
    <t>bioprob18lm</t>
  </si>
  <si>
    <t>Biotechnológiai projekt gyakorlat I</t>
  </si>
  <si>
    <t>BMEVETOME15</t>
  </si>
  <si>
    <t>Biotechnological project practicals I</t>
  </si>
  <si>
    <t>BMEVEMBM120</t>
  </si>
  <si>
    <t>Biotechnológiai projekt gyakorlat II</t>
  </si>
  <si>
    <t>Szarka András</t>
  </si>
  <si>
    <t>Biotechnological project practicals II</t>
  </si>
  <si>
    <t>kötelezően választható tárgyak az alábbi listából (10 kredit értékben)</t>
  </si>
  <si>
    <t>BMEVEMBM407</t>
  </si>
  <si>
    <t>Bioenergia</t>
  </si>
  <si>
    <t>Barta Zsolt</t>
  </si>
  <si>
    <t>Bioenergy</t>
  </si>
  <si>
    <t>BMEVEMBM311</t>
  </si>
  <si>
    <t>Biotermékek izolálása</t>
  </si>
  <si>
    <t>Bioproduct isolation</t>
  </si>
  <si>
    <t>BMEVEMBM408</t>
  </si>
  <si>
    <t xml:space="preserve">Fehérjék életútja a géntől a biotranszformációig </t>
  </si>
  <si>
    <t>Life cycle of proteins: from gene to biotransformations</t>
  </si>
  <si>
    <t>BMEVEMBM312</t>
  </si>
  <si>
    <t>Sejtciklus szabályozás</t>
  </si>
  <si>
    <t>Cell cycle regulation</t>
  </si>
  <si>
    <t>BMEVEMBM409</t>
  </si>
  <si>
    <t>Transzgénikus élőlények: GMO-k, génterápia</t>
  </si>
  <si>
    <t>Transgenic organisms: GMO and gene therapy</t>
  </si>
  <si>
    <t>BMEVEFAM412</t>
  </si>
  <si>
    <t>Biopolimerek</t>
  </si>
  <si>
    <t>Csiszár Emília</t>
  </si>
  <si>
    <t>Biopolymers</t>
  </si>
  <si>
    <t>BMEVEFAM311</t>
  </si>
  <si>
    <t>Kolloidok a biotechnológiában</t>
  </si>
  <si>
    <t>Hórvölgyi Zoltán</t>
  </si>
  <si>
    <t>Colloids in biotechnology</t>
  </si>
  <si>
    <t>BMEVESZM305</t>
  </si>
  <si>
    <t>Biokatalízis biotechnológusoknak</t>
  </si>
  <si>
    <t>Poppe László</t>
  </si>
  <si>
    <t>Biocatalysis for biotechnologists</t>
  </si>
  <si>
    <t>BMEVESZM306</t>
  </si>
  <si>
    <t>Biokatalízis biotechnológusoknak gyakorlat</t>
  </si>
  <si>
    <t>Biocatalysis for biotechnologists practicals</t>
  </si>
  <si>
    <t>gyfejlb18em</t>
  </si>
  <si>
    <t>A gyógyszerfejlesztés fázisai</t>
  </si>
  <si>
    <t>BMEVETOME16</t>
  </si>
  <si>
    <t>Phases of drug development</t>
  </si>
  <si>
    <t>akdterb18em</t>
  </si>
  <si>
    <t>Alapkutatástól a célzott daganatterápiáig</t>
  </si>
  <si>
    <t>BMEVETOME17</t>
  </si>
  <si>
    <t>Buday László</t>
  </si>
  <si>
    <t>From basic research to  targeted tumor therapy</t>
  </si>
  <si>
    <t>bioknjk18em</t>
  </si>
  <si>
    <t>Biokonjugátumok: szintézis, jellemzés, alkalmazás</t>
  </si>
  <si>
    <t>BMEVETOME18</t>
  </si>
  <si>
    <t>Hudecz Ferenc</t>
  </si>
  <si>
    <t>Bioconjugates: synthesis, characterization, application</t>
  </si>
  <si>
    <t>bionank18em</t>
  </si>
  <si>
    <t xml:space="preserve">Bionanotechnológia </t>
  </si>
  <si>
    <t>BMEVETOME19</t>
  </si>
  <si>
    <t>Kiss Éva</t>
  </si>
  <si>
    <t>Bionanotechnology</t>
  </si>
  <si>
    <t>bionank18lm</t>
  </si>
  <si>
    <t>Bionanotechnológia gyakorlat</t>
  </si>
  <si>
    <t>BMEVETOME20</t>
  </si>
  <si>
    <t>Varga Imre</t>
  </si>
  <si>
    <t>Bionanotechnology practice</t>
  </si>
  <si>
    <t>fmiktcb18em</t>
  </si>
  <si>
    <t>Fénymikroszkópos technikák</t>
  </si>
  <si>
    <t>BMEVETOME21</t>
  </si>
  <si>
    <t>Schlett Katalin</t>
  </si>
  <si>
    <t>Light microscopy techniques</t>
  </si>
  <si>
    <t>knymikb18em</t>
  </si>
  <si>
    <t xml:space="preserve">Környezeti mikrobiológia </t>
  </si>
  <si>
    <t>BMEVETOME22</t>
  </si>
  <si>
    <t>Márialigeti Károly</t>
  </si>
  <si>
    <t>Environmental microbiology</t>
  </si>
  <si>
    <t>knymikb18lm</t>
  </si>
  <si>
    <t>Környezeti mikrobiológia és biotechnológia gyakorlat</t>
  </si>
  <si>
    <t>BMEVETOME23</t>
  </si>
  <si>
    <t>Environmental microbiology and biotechnology practice</t>
  </si>
  <si>
    <t>fehkrik18em</t>
  </si>
  <si>
    <t>A fehérjekrisztallográfia módszerei</t>
  </si>
  <si>
    <t>BMEVETOME24</t>
  </si>
  <si>
    <t>Harmat Veronika</t>
  </si>
  <si>
    <t>Protein christallography</t>
  </si>
  <si>
    <t>fehkrik18lm</t>
  </si>
  <si>
    <t>A fehérjekrisztallográfia módszerei gyakorlat</t>
  </si>
  <si>
    <t>BMEVETOME25</t>
  </si>
  <si>
    <t>Protein christallography methods practice</t>
  </si>
  <si>
    <t>novbtcb18em</t>
  </si>
  <si>
    <t xml:space="preserve">Növényi biotechnológia </t>
  </si>
  <si>
    <t>BMEVETOME26</t>
  </si>
  <si>
    <t>Tamás László</t>
  </si>
  <si>
    <t>Plant biotechnology</t>
  </si>
  <si>
    <t>novbtcb18lm</t>
  </si>
  <si>
    <t>Növényi biotechnológia gyakorlat</t>
  </si>
  <si>
    <t>BMEVETOME27</t>
  </si>
  <si>
    <t>Plant biotechnology practice</t>
  </si>
  <si>
    <t>rendbib18em</t>
  </si>
  <si>
    <t>Rendszerbiológia és "omika" tudományok</t>
  </si>
  <si>
    <t>BMEVETOME28</t>
  </si>
  <si>
    <t>Dobolyi Árpád</t>
  </si>
  <si>
    <t>System biology and "omical" sciences</t>
  </si>
  <si>
    <t>trmhatb18em</t>
  </si>
  <si>
    <t xml:space="preserve">Természetes eredetű hatóanyagok </t>
  </si>
  <si>
    <t>BMEVETOME29</t>
  </si>
  <si>
    <t>Kovács M. Gábor</t>
  </si>
  <si>
    <t>Active substances of natural origin</t>
  </si>
  <si>
    <t>trmhatb18lm</t>
  </si>
  <si>
    <t>Természetes eredetű hatóanyagok gyakorlat</t>
  </si>
  <si>
    <t>BMEVETOME30</t>
  </si>
  <si>
    <t>Boldizsár Imre</t>
  </si>
  <si>
    <t>Active substances of natural origin practice</t>
  </si>
  <si>
    <t>tumbiob18em</t>
  </si>
  <si>
    <t>Tumorbiológia</t>
  </si>
  <si>
    <t>BMEVETOME31</t>
  </si>
  <si>
    <t>Juhász Gábor</t>
  </si>
  <si>
    <t>Tumor biology</t>
  </si>
  <si>
    <t>teljesítendő</t>
  </si>
  <si>
    <t>diplomamunka (30 kredit)</t>
  </si>
  <si>
    <t>diplm1b18dm</t>
  </si>
  <si>
    <t>Diplomamunka I</t>
  </si>
  <si>
    <t>BME/ELTE</t>
  </si>
  <si>
    <t>BMEVEMBM350</t>
  </si>
  <si>
    <t xml:space="preserve">Thesis Research Work I. </t>
  </si>
  <si>
    <t>diplm2b18dm</t>
  </si>
  <si>
    <t>Diplomamunka II</t>
  </si>
  <si>
    <t>BMEVEMBM400</t>
  </si>
  <si>
    <t xml:space="preserve">Thesis Research Work II. </t>
  </si>
  <si>
    <t>szabadon választható kreditek (6 kredit)</t>
  </si>
  <si>
    <t>szabadon választható tárgy</t>
  </si>
  <si>
    <t>Összesen</t>
  </si>
  <si>
    <t>követelmémy</t>
  </si>
  <si>
    <t>Tárgyköveletmény</t>
  </si>
  <si>
    <t>Előadás</t>
  </si>
  <si>
    <t>Gyakorlat</t>
  </si>
  <si>
    <t>Labor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</si>
  <si>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</si>
  <si>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</si>
  <si>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</si>
  <si>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</si>
  <si>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</si>
  <si>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</si>
  <si>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</si>
  <si>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</si>
  <si>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</si>
  <si>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</si>
  <si>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</si>
  <si>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</si>
  <si>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</si>
  <si>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Recombinant proteins 2  practice</t>
  </si>
  <si>
    <t>Rekombináns fehérjék 2 gyakorlat</t>
  </si>
  <si>
    <t>rekfehb20lm</t>
  </si>
  <si>
    <r>
      <t xml:space="preserve">Biotechnológia mesterszak tantervi hálója 2020 szeptemberétől
</t>
    </r>
    <r>
      <rPr>
        <sz val="12"/>
        <rFont val="Arial"/>
        <family val="2"/>
        <charset val="238"/>
      </rPr>
      <t>szakfelelősök:</t>
    </r>
    <r>
      <rPr>
        <b/>
        <sz val="12"/>
        <rFont val="Arial"/>
        <family val="2"/>
        <charset val="238"/>
      </rPr>
      <t xml:space="preserve"> Kacskovics Imre</t>
    </r>
    <r>
      <rPr>
        <sz val="12"/>
        <rFont val="Arial"/>
        <family val="2"/>
        <charset val="238"/>
      </rPr>
      <t xml:space="preserve"> egyetemi tanár - ELTE, </t>
    </r>
    <r>
      <rPr>
        <b/>
        <sz val="12"/>
        <rFont val="Arial"/>
        <family val="2"/>
        <charset val="238"/>
      </rPr>
      <t>Vértessy Beáta</t>
    </r>
    <r>
      <rPr>
        <sz val="12"/>
        <rFont val="Arial"/>
        <family val="2"/>
        <charset val="238"/>
      </rPr>
      <t xml:space="preserve"> egyetemi tanár - BME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</si>
</sst>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2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2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0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3"/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12" fillId="4" borderId="10" xfId="0" applyNumberFormat="1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horizontal="center" vertical="center"/>
    </xf>
    <xf numFmtId="164" fontId="11" fillId="4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indent="1"/>
    </xf>
    <xf numFmtId="0" fontId="4" fillId="0" borderId="0" xfId="0" applyFont="1" applyAlignment="1">
      <alignment horizontal="left" indent="1"/>
    </xf>
    <xf numFmtId="0" fontId="13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0" fontId="16" fillId="7" borderId="18" xfId="0" applyFont="1" applyFill="1" applyBorder="1" applyAlignment="1">
      <alignment horizontal="center"/>
    </xf>
    <xf numFmtId="0" fontId="13" fillId="6" borderId="1" xfId="0" applyFont="1" applyFill="1" applyBorder="1"/>
    <xf numFmtId="0" fontId="16" fillId="6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3" fillId="6" borderId="0" xfId="0" applyFont="1" applyFill="1"/>
    <xf numFmtId="0" fontId="5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3" fillId="7" borderId="1" xfId="0" applyFont="1" applyFill="1" applyBorder="1"/>
    <xf numFmtId="0" fontId="13" fillId="6" borderId="19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 vertical="center"/>
    </xf>
    <xf numFmtId="0" fontId="13" fillId="0" borderId="6" xfId="0" applyFont="1" applyFill="1" applyBorder="1" applyAlignment="1"/>
    <xf numFmtId="0" fontId="13" fillId="0" borderId="4" xfId="0" applyFont="1" applyBorder="1"/>
    <xf numFmtId="0" fontId="5" fillId="7" borderId="18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7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13" fillId="7" borderId="2" xfId="0" applyFont="1" applyFill="1" applyBorder="1"/>
    <xf numFmtId="0" fontId="13" fillId="6" borderId="2" xfId="0" applyFont="1" applyFill="1" applyBorder="1"/>
    <xf numFmtId="0" fontId="13" fillId="6" borderId="5" xfId="0" applyFont="1" applyFill="1" applyBorder="1"/>
    <xf numFmtId="164" fontId="10" fillId="4" borderId="3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164" fontId="12" fillId="4" borderId="16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4" borderId="23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6" borderId="24" xfId="0" applyFont="1" applyFill="1" applyBorder="1"/>
    <xf numFmtId="164" fontId="12" fillId="4" borderId="18" xfId="0" applyNumberFormat="1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/>
    </xf>
    <xf numFmtId="0" fontId="15" fillId="2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 applyAlignment="1"/>
    <xf numFmtId="0" fontId="4" fillId="4" borderId="4" xfId="0" applyFont="1" applyFill="1" applyBorder="1" applyAlignment="1">
      <alignment vertical="center"/>
    </xf>
    <xf numFmtId="0" fontId="12" fillId="4" borderId="10" xfId="0" applyNumberFormat="1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13" fillId="7" borderId="5" xfId="0" applyFont="1" applyFill="1" applyBorder="1"/>
    <xf numFmtId="0" fontId="13" fillId="7" borderId="6" xfId="0" applyFont="1" applyFill="1" applyBorder="1"/>
    <xf numFmtId="0" fontId="13" fillId="7" borderId="3" xfId="0" applyFont="1" applyFill="1" applyBorder="1"/>
    <xf numFmtId="0" fontId="13" fillId="6" borderId="3" xfId="0" applyFont="1" applyFill="1" applyBorder="1"/>
    <xf numFmtId="0" fontId="18" fillId="6" borderId="3" xfId="0" applyFont="1" applyFill="1" applyBorder="1" applyAlignment="1">
      <alignment vertical="center"/>
    </xf>
    <xf numFmtId="0" fontId="13" fillId="6" borderId="25" xfId="0" applyFont="1" applyFill="1" applyBorder="1"/>
    <xf numFmtId="0" fontId="13" fillId="6" borderId="26" xfId="0" applyFont="1" applyFill="1" applyBorder="1"/>
    <xf numFmtId="164" fontId="11" fillId="4" borderId="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64" fontId="12" fillId="4" borderId="4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left" vertical="center"/>
    </xf>
    <xf numFmtId="164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0" fontId="21" fillId="6" borderId="3" xfId="0" applyFont="1" applyFill="1" applyBorder="1" applyAlignment="1">
      <alignment horizontal="center" vertical="center"/>
    </xf>
    <xf numFmtId="0" fontId="20" fillId="8" borderId="3" xfId="0" applyFont="1" applyFill="1" applyBorder="1"/>
    <xf numFmtId="0" fontId="20" fillId="8" borderId="5" xfId="0" applyFont="1" applyFill="1" applyBorder="1"/>
    <xf numFmtId="0" fontId="21" fillId="8" borderId="10" xfId="0" applyFont="1" applyFill="1" applyBorder="1" applyAlignment="1">
      <alignment horizontal="center" vertical="center"/>
    </xf>
    <xf numFmtId="0" fontId="20" fillId="8" borderId="1" xfId="0" applyFont="1" applyFill="1" applyBorder="1"/>
    <xf numFmtId="0" fontId="21" fillId="8" borderId="4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21" fillId="8" borderId="16" xfId="0" applyFont="1" applyFill="1" applyBorder="1" applyAlignment="1">
      <alignment horizontal="center" vertical="center"/>
    </xf>
    <xf numFmtId="0" fontId="20" fillId="8" borderId="2" xfId="0" applyFont="1" applyFill="1" applyBorder="1"/>
    <xf numFmtId="0" fontId="12" fillId="4" borderId="16" xfId="2" applyFont="1" applyFill="1" applyBorder="1" applyAlignment="1">
      <alignment horizontal="right" vertical="center"/>
    </xf>
    <xf numFmtId="0" fontId="12" fillId="4" borderId="1" xfId="2" applyFont="1" applyFill="1" applyBorder="1" applyAlignment="1">
      <alignment horizontal="right" vertical="center"/>
    </xf>
    <xf numFmtId="164" fontId="12" fillId="4" borderId="4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left" vertical="center"/>
    </xf>
    <xf numFmtId="0" fontId="5" fillId="3" borderId="1" xfId="2" applyFont="1" applyFill="1" applyBorder="1" applyAlignment="1">
      <alignment horizontal="left" vertical="center"/>
    </xf>
    <xf numFmtId="0" fontId="10" fillId="4" borderId="16" xfId="2" applyFont="1" applyFill="1" applyBorder="1" applyAlignment="1">
      <alignment horizontal="right" vertical="center"/>
    </xf>
    <xf numFmtId="0" fontId="10" fillId="4" borderId="1" xfId="2" applyFont="1" applyFill="1" applyBorder="1" applyAlignment="1">
      <alignment horizontal="right" vertical="center"/>
    </xf>
    <xf numFmtId="164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right" vertical="center"/>
    </xf>
    <xf numFmtId="0" fontId="11" fillId="4" borderId="1" xfId="2" applyFont="1" applyFill="1" applyBorder="1" applyAlignment="1">
      <alignment horizontal="right" vertical="center"/>
    </xf>
    <xf numFmtId="164" fontId="11" fillId="4" borderId="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horizontal="left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4" fontId="12" fillId="4" borderId="22" xfId="0" applyNumberFormat="1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 indent="1"/>
    </xf>
    <xf numFmtId="0" fontId="19" fillId="0" borderId="7" xfId="0" applyFont="1" applyBorder="1" applyAlignment="1">
      <alignment horizontal="left" vertical="center" indent="1"/>
    </xf>
    <xf numFmtId="0" fontId="5" fillId="3" borderId="10" xfId="2" applyFont="1" applyFill="1" applyBorder="1" applyAlignment="1">
      <alignment horizontal="left" vertical="center"/>
    </xf>
    <xf numFmtId="0" fontId="5" fillId="3" borderId="4" xfId="2" applyFont="1" applyFill="1" applyBorder="1" applyAlignment="1">
      <alignment horizontal="left" vertical="center"/>
    </xf>
    <xf numFmtId="0" fontId="19" fillId="5" borderId="11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20" xfId="0" applyFont="1" applyBorder="1" applyAlignment="1">
      <alignment horizontal="center"/>
    </xf>
  </cellXfs>
  <cellStyles count="5">
    <cellStyle name="Normál" xfId="0" builtinId="0"/>
    <cellStyle name="Normál 2" xfId="1"/>
    <cellStyle name="Normál 3" xfId="3"/>
    <cellStyle name="Normál 4" xfId="4"/>
    <cellStyle name="Normál_Közös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7" sqref="B7"/>
    </sheetView>
  </sheetViews>
  <sheetFormatPr defaultColWidth="10.7109375" defaultRowHeight="12.75" x14ac:dyDescent="0.2"/>
  <cols>
    <col min="1" max="1" width="15.7109375" style="3" customWidth="1"/>
    <col min="2" max="2" width="62.5703125" style="1" customWidth="1"/>
    <col min="3" max="9" width="4.28515625" style="4" customWidth="1"/>
    <col min="10" max="10" width="5.7109375" style="4" customWidth="1"/>
    <col min="11" max="11" width="4.28515625" style="4" customWidth="1"/>
    <col min="12" max="12" width="7.7109375" style="24" customWidth="1"/>
    <col min="13" max="13" width="11.5703125" style="24" customWidth="1"/>
    <col min="14" max="14" width="15.140625" style="24" customWidth="1"/>
    <col min="15" max="15" width="20.140625" style="26" customWidth="1"/>
    <col min="16" max="16" width="47.42578125" style="1" customWidth="1"/>
    <col min="17" max="16384" width="10.7109375" style="1"/>
  </cols>
  <sheetData>
    <row r="1" spans="1:16" s="2" customFormat="1" ht="45" customHeight="1" thickBot="1" x14ac:dyDescent="0.25">
      <c r="A1" s="158" t="s">
        <v>302</v>
      </c>
      <c r="B1" s="158"/>
      <c r="C1" s="158"/>
      <c r="D1" s="158"/>
      <c r="E1" s="158"/>
      <c r="F1" s="158"/>
      <c r="G1" s="158"/>
      <c r="H1" s="158"/>
      <c r="I1" s="158"/>
      <c r="J1" s="158"/>
      <c r="K1" s="11"/>
      <c r="L1" s="23"/>
      <c r="M1" s="23"/>
      <c r="N1" s="23"/>
      <c r="O1" s="25"/>
    </row>
    <row r="2" spans="1:16" customFormat="1" ht="18" customHeight="1" thickTop="1" x14ac:dyDescent="0.25">
      <c r="A2" s="173" t="s">
        <v>0</v>
      </c>
      <c r="B2" s="175" t="s">
        <v>1</v>
      </c>
      <c r="C2" s="177" t="s">
        <v>2</v>
      </c>
      <c r="D2" s="178"/>
      <c r="E2" s="178"/>
      <c r="F2" s="179"/>
      <c r="G2" s="177" t="s">
        <v>3</v>
      </c>
      <c r="H2" s="178"/>
      <c r="I2" s="178"/>
      <c r="J2" s="178"/>
      <c r="K2" s="136" t="s">
        <v>4</v>
      </c>
      <c r="L2" s="163" t="s">
        <v>5</v>
      </c>
      <c r="M2" s="136" t="s">
        <v>6</v>
      </c>
      <c r="N2" s="169" t="s">
        <v>7</v>
      </c>
      <c r="O2" s="165" t="s">
        <v>8</v>
      </c>
      <c r="P2" s="159" t="s">
        <v>9</v>
      </c>
    </row>
    <row r="3" spans="1:16" customFormat="1" ht="18" customHeight="1" x14ac:dyDescent="0.2">
      <c r="A3" s="174"/>
      <c r="B3" s="176"/>
      <c r="C3" s="14">
        <v>1</v>
      </c>
      <c r="D3" s="15">
        <v>2</v>
      </c>
      <c r="E3" s="15">
        <v>3</v>
      </c>
      <c r="F3" s="63">
        <v>4</v>
      </c>
      <c r="G3" s="14" t="s">
        <v>10</v>
      </c>
      <c r="H3" s="15" t="s">
        <v>11</v>
      </c>
      <c r="I3" s="15" t="s">
        <v>12</v>
      </c>
      <c r="J3" s="15" t="s">
        <v>13</v>
      </c>
      <c r="K3" s="137"/>
      <c r="L3" s="164"/>
      <c r="M3" s="137"/>
      <c r="N3" s="170"/>
      <c r="O3" s="166"/>
      <c r="P3" s="160"/>
    </row>
    <row r="4" spans="1:16" s="5" customFormat="1" ht="20.100000000000001" customHeight="1" x14ac:dyDescent="0.2">
      <c r="A4" s="167" t="s">
        <v>14</v>
      </c>
      <c r="B4" s="168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11"/>
      <c r="N4" s="111"/>
      <c r="O4" s="111"/>
      <c r="P4" s="31"/>
    </row>
    <row r="5" spans="1:16" s="5" customFormat="1" ht="15" x14ac:dyDescent="0.25">
      <c r="A5" s="66" t="s">
        <v>15</v>
      </c>
      <c r="B5" s="50" t="s">
        <v>16</v>
      </c>
      <c r="C5" s="32"/>
      <c r="D5" s="33" t="s">
        <v>17</v>
      </c>
      <c r="E5" s="33"/>
      <c r="F5" s="64"/>
      <c r="G5" s="59"/>
      <c r="H5" s="58">
        <v>2</v>
      </c>
      <c r="I5" s="33"/>
      <c r="J5" s="34"/>
      <c r="K5" s="35">
        <v>2</v>
      </c>
      <c r="L5" s="35" t="s">
        <v>18</v>
      </c>
      <c r="M5" s="48" t="s">
        <v>19</v>
      </c>
      <c r="N5" s="35"/>
      <c r="O5" s="50" t="s">
        <v>20</v>
      </c>
      <c r="P5" s="77" t="s">
        <v>21</v>
      </c>
    </row>
    <row r="6" spans="1:16" s="5" customFormat="1" ht="15" x14ac:dyDescent="0.25">
      <c r="A6" s="66" t="s">
        <v>22</v>
      </c>
      <c r="B6" s="66" t="s">
        <v>23</v>
      </c>
      <c r="C6" s="32" t="s">
        <v>17</v>
      </c>
      <c r="D6" s="33"/>
      <c r="E6" s="33"/>
      <c r="F6" s="64"/>
      <c r="G6" s="32"/>
      <c r="H6" s="33">
        <v>2</v>
      </c>
      <c r="I6" s="33"/>
      <c r="J6" s="34"/>
      <c r="K6" s="35">
        <v>2</v>
      </c>
      <c r="L6" s="35" t="s">
        <v>18</v>
      </c>
      <c r="M6" s="48" t="s">
        <v>19</v>
      </c>
      <c r="N6" s="35"/>
      <c r="O6" s="50" t="s">
        <v>24</v>
      </c>
      <c r="P6" s="77" t="s">
        <v>25</v>
      </c>
    </row>
    <row r="7" spans="1:16" s="5" customFormat="1" ht="15" x14ac:dyDescent="0.25">
      <c r="A7" s="67" t="s">
        <v>26</v>
      </c>
      <c r="B7" s="44" t="s">
        <v>27</v>
      </c>
      <c r="C7" s="36" t="s">
        <v>17</v>
      </c>
      <c r="D7" s="37"/>
      <c r="E7" s="37"/>
      <c r="F7" s="65"/>
      <c r="G7" s="36"/>
      <c r="H7" s="37">
        <v>2</v>
      </c>
      <c r="I7" s="37"/>
      <c r="J7" s="38"/>
      <c r="K7" s="39">
        <v>2</v>
      </c>
      <c r="L7" s="39" t="s">
        <v>18</v>
      </c>
      <c r="M7" s="49" t="s">
        <v>28</v>
      </c>
      <c r="N7" s="68" t="s">
        <v>29</v>
      </c>
      <c r="O7" s="68" t="s">
        <v>30</v>
      </c>
      <c r="P7" s="68" t="s">
        <v>31</v>
      </c>
    </row>
    <row r="8" spans="1:16" s="5" customFormat="1" ht="15" customHeight="1" x14ac:dyDescent="0.2">
      <c r="A8" s="140" t="s">
        <v>32</v>
      </c>
      <c r="B8" s="141"/>
      <c r="C8" s="113">
        <f>SUMIF(C5:C7,"=x",$G5:$G7)+SUMIF(C5:C7,"=x",$H5:$H7)+SUMIF(C5:C7,"=x",$I5:$I7)</f>
        <v>4</v>
      </c>
      <c r="D8" s="113">
        <f>SUMIF(D5:D7,"=x",$G5:$G7)+SUMIF(D5:D7,"=x",$H5:$H7)+SUMIF(D5:D7,"=x",$I5:$I7)</f>
        <v>2</v>
      </c>
      <c r="E8" s="113">
        <f>SUMIF(E5:E7,"=x",$G5:$G7)+SUMIF(E5:E7,"=x",$H5:$H7)+SUMIF(E5:E7,"=x",$I5:$I7)</f>
        <v>0</v>
      </c>
      <c r="F8" s="113">
        <f>SUMIF(F5:F7,"=x",$G5:$G7)+SUMIF(F5:F7,"=x",$H5:$H7)+SUMIF(F5:F7,"=x",$I5:$I7)</f>
        <v>0</v>
      </c>
      <c r="G8" s="161">
        <f>SUM(C8:F8)</f>
        <v>6</v>
      </c>
      <c r="H8" s="162"/>
      <c r="I8" s="162"/>
      <c r="J8" s="162"/>
      <c r="K8" s="162"/>
      <c r="L8" s="162"/>
      <c r="M8" s="114"/>
      <c r="N8" s="114"/>
      <c r="O8" s="52"/>
      <c r="P8" s="78"/>
    </row>
    <row r="9" spans="1:16" s="5" customFormat="1" ht="15" customHeight="1" x14ac:dyDescent="0.2">
      <c r="A9" s="144" t="s">
        <v>33</v>
      </c>
      <c r="B9" s="145"/>
      <c r="C9" s="106">
        <f>SUMIF(C5:C7,"=x",$K5:$K7)</f>
        <v>4</v>
      </c>
      <c r="D9" s="106">
        <f>SUMIF(D5:D7,"=x",$K5:$K7)</f>
        <v>2</v>
      </c>
      <c r="E9" s="106">
        <f>SUMIF(E5:E7,"=x",$K5:$K7)</f>
        <v>0</v>
      </c>
      <c r="F9" s="106">
        <f>SUMIF(F5:F7,"=x",$K5:$K7)</f>
        <v>0</v>
      </c>
      <c r="G9" s="171">
        <f>SUM(C9:F9)</f>
        <v>6</v>
      </c>
      <c r="H9" s="172"/>
      <c r="I9" s="172"/>
      <c r="J9" s="172"/>
      <c r="K9" s="172"/>
      <c r="L9" s="172"/>
      <c r="M9" s="107"/>
      <c r="N9" s="107"/>
      <c r="O9" s="52"/>
      <c r="P9" s="78"/>
    </row>
    <row r="10" spans="1:16" s="5" customFormat="1" ht="15" customHeight="1" x14ac:dyDescent="0.2">
      <c r="A10" s="132" t="s">
        <v>34</v>
      </c>
      <c r="B10" s="133"/>
      <c r="C10" s="108">
        <f>COUNTIFS(C5:C7,"x",$L5:$L7,"K(5)")+COUNTIFS(C5:C7,"x",$L5:$L7,"AK(5)")+COUNTIFS(C5:C7,"x",$L5:$L7,"BK(5)")</f>
        <v>0</v>
      </c>
      <c r="D10" s="108">
        <f t="shared" ref="D10:F10" si="0">COUNTIFS(D5:D7,"x",$L5:$L7,"K(5)")+COUNTIFS(D5:D7,"x",$L5:$L7,"AK(5)")+COUNTIFS(D5:D7,"x",$L5:$L7,"BK(5)")</f>
        <v>0</v>
      </c>
      <c r="E10" s="108">
        <f t="shared" si="0"/>
        <v>0</v>
      </c>
      <c r="F10" s="108">
        <f t="shared" si="0"/>
        <v>0</v>
      </c>
      <c r="G10" s="154">
        <f>SUM(C10:F10)</f>
        <v>0</v>
      </c>
      <c r="H10" s="155"/>
      <c r="I10" s="155"/>
      <c r="J10" s="155"/>
      <c r="K10" s="155"/>
      <c r="L10" s="155"/>
      <c r="M10" s="109"/>
      <c r="N10" s="109"/>
      <c r="O10" s="52"/>
      <c r="P10" s="78"/>
    </row>
    <row r="11" spans="1:16" s="5" customFormat="1" ht="20.100000000000001" customHeight="1" x14ac:dyDescent="0.2">
      <c r="A11" s="138" t="s">
        <v>35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53"/>
      <c r="M11" s="111"/>
      <c r="N11" s="111"/>
      <c r="O11" s="111"/>
      <c r="P11" s="79"/>
    </row>
    <row r="12" spans="1:16" s="5" customFormat="1" ht="15" x14ac:dyDescent="0.25">
      <c r="A12" s="66" t="s">
        <v>36</v>
      </c>
      <c r="B12" s="50" t="s">
        <v>37</v>
      </c>
      <c r="C12" s="32" t="s">
        <v>17</v>
      </c>
      <c r="D12" s="33"/>
      <c r="E12" s="33"/>
      <c r="F12" s="64"/>
      <c r="G12" s="32">
        <v>2</v>
      </c>
      <c r="H12" s="33"/>
      <c r="I12" s="33"/>
      <c r="J12" s="34" t="s">
        <v>38</v>
      </c>
      <c r="K12" s="40">
        <v>2</v>
      </c>
      <c r="L12" s="35" t="s">
        <v>39</v>
      </c>
      <c r="M12" s="48" t="s">
        <v>19</v>
      </c>
      <c r="N12" s="35"/>
      <c r="O12" s="50" t="s">
        <v>40</v>
      </c>
      <c r="P12" s="77" t="s">
        <v>41</v>
      </c>
    </row>
    <row r="13" spans="1:16" s="5" customFormat="1" ht="15" x14ac:dyDescent="0.25">
      <c r="A13" s="100" t="s">
        <v>42</v>
      </c>
      <c r="B13" s="100" t="s">
        <v>43</v>
      </c>
      <c r="C13" s="32"/>
      <c r="D13" s="33" t="s">
        <v>38</v>
      </c>
      <c r="E13" s="33"/>
      <c r="F13" s="64" t="s">
        <v>17</v>
      </c>
      <c r="G13" s="32">
        <v>2</v>
      </c>
      <c r="H13" s="33"/>
      <c r="I13" s="33"/>
      <c r="J13" s="34"/>
      <c r="K13" s="40">
        <v>2</v>
      </c>
      <c r="L13" s="35" t="s">
        <v>39</v>
      </c>
      <c r="M13" s="48" t="s">
        <v>19</v>
      </c>
      <c r="N13" s="35"/>
      <c r="O13" s="50" t="s">
        <v>44</v>
      </c>
      <c r="P13" s="77" t="s">
        <v>45</v>
      </c>
    </row>
    <row r="14" spans="1:16" s="5" customFormat="1" ht="15" x14ac:dyDescent="0.25">
      <c r="A14" s="67" t="s">
        <v>46</v>
      </c>
      <c r="B14" s="44" t="s">
        <v>47</v>
      </c>
      <c r="C14" s="36"/>
      <c r="D14" s="37"/>
      <c r="E14" s="37"/>
      <c r="F14" s="65" t="s">
        <v>17</v>
      </c>
      <c r="G14" s="36">
        <v>1</v>
      </c>
      <c r="H14" s="37"/>
      <c r="I14" s="37" t="s">
        <v>38</v>
      </c>
      <c r="J14" s="38" t="s">
        <v>38</v>
      </c>
      <c r="K14" s="41">
        <v>1</v>
      </c>
      <c r="L14" s="39" t="s">
        <v>39</v>
      </c>
      <c r="M14" s="49" t="s">
        <v>28</v>
      </c>
      <c r="N14" s="68" t="s">
        <v>48</v>
      </c>
      <c r="O14" s="44" t="s">
        <v>49</v>
      </c>
      <c r="P14" s="68" t="s">
        <v>50</v>
      </c>
    </row>
    <row r="15" spans="1:16" s="5" customFormat="1" ht="15" customHeight="1" x14ac:dyDescent="0.2">
      <c r="A15" s="140" t="s">
        <v>32</v>
      </c>
      <c r="B15" s="141"/>
      <c r="C15" s="21">
        <f>SUMIF(C12:C14,"=x",$G12:$G14)+SUMIF(C12:C14,"=x",$H12:$H14)+SUMIF(C12:C14,"=x",$I12:$I14)</f>
        <v>2</v>
      </c>
      <c r="D15" s="113">
        <f>SUMIF(D12:D14,"=x",$G12:$G14)+SUMIF(D12:D14,"=x",$H12:$H14)+SUMIF(D12:D14,"=x",$I12:$I14)</f>
        <v>0</v>
      </c>
      <c r="E15" s="113">
        <f>SUMIF(E12:E14,"=x",$G12:$G14)+SUMIF(E12:E14,"=x",$H12:$H14)+SUMIF(E12:E14,"=x",$I12:$I14)</f>
        <v>0</v>
      </c>
      <c r="F15" s="69">
        <f>SUMIF(F12:F14,"=x",$G12:$G14)+SUMIF(F12:F14,"=x",$H12:$H14)+SUMIF(F12:F14,"=x",$I12:$I14)</f>
        <v>3</v>
      </c>
      <c r="G15" s="142">
        <f>SUM(C15:F15)</f>
        <v>5</v>
      </c>
      <c r="H15" s="143"/>
      <c r="I15" s="143"/>
      <c r="J15" s="143"/>
      <c r="K15" s="143"/>
      <c r="L15" s="143"/>
      <c r="M15" s="114"/>
      <c r="N15" s="114"/>
      <c r="O15" s="71"/>
      <c r="P15" s="78"/>
    </row>
    <row r="16" spans="1:16" s="5" customFormat="1" ht="15" customHeight="1" x14ac:dyDescent="0.2">
      <c r="A16" s="144" t="s">
        <v>33</v>
      </c>
      <c r="B16" s="145"/>
      <c r="C16" s="22">
        <f>SUMIF(C12:C14,"=x",$K12:$K14)</f>
        <v>2</v>
      </c>
      <c r="D16" s="106">
        <f>SUMIF(D12:D14,"=x",$K12:$K14)</f>
        <v>0</v>
      </c>
      <c r="E16" s="106">
        <f>SUMIF(E12:E14,"=x",$K12:$K14)</f>
        <v>0</v>
      </c>
      <c r="F16" s="70">
        <f>SUMIF(F12:F14,"=x",$K12:$K14)</f>
        <v>3</v>
      </c>
      <c r="G16" s="146">
        <f>SUM(C16:F16)</f>
        <v>5</v>
      </c>
      <c r="H16" s="147"/>
      <c r="I16" s="147"/>
      <c r="J16" s="147"/>
      <c r="K16" s="147"/>
      <c r="L16" s="147"/>
      <c r="M16" s="107"/>
      <c r="N16" s="107"/>
      <c r="O16" s="71"/>
      <c r="P16" s="78"/>
    </row>
    <row r="17" spans="1:16" s="5" customFormat="1" ht="15" customHeight="1" x14ac:dyDescent="0.2">
      <c r="A17" s="132" t="s">
        <v>34</v>
      </c>
      <c r="B17" s="133"/>
      <c r="C17" s="74">
        <f>COUNTIFS(C12:C14,"x",$L12:$L14,"K(5)")+COUNTIFS(C12:C14,"x",$L12:$L14,"AK(5)")+COUNTIFS(C12:C14,"x",$L12:$L14,"BK(5)")</f>
        <v>1</v>
      </c>
      <c r="D17" s="108">
        <f t="shared" ref="D17:F17" si="1">COUNTIFS(D12:D14,"x",$L12:$L14,"K(5)")+COUNTIFS(D12:D14,"x",$L12:$L14,"AK(5)")+COUNTIFS(D12:D14,"x",$L12:$L14,"BK(5)")</f>
        <v>0</v>
      </c>
      <c r="E17" s="84">
        <f t="shared" si="1"/>
        <v>0</v>
      </c>
      <c r="F17" s="84">
        <f t="shared" si="1"/>
        <v>2</v>
      </c>
      <c r="G17" s="156">
        <f>SUM(C17:F17)</f>
        <v>3</v>
      </c>
      <c r="H17" s="157"/>
      <c r="I17" s="157"/>
      <c r="J17" s="157"/>
      <c r="K17" s="157"/>
      <c r="L17" s="157"/>
      <c r="M17" s="115"/>
      <c r="N17" s="115"/>
      <c r="O17" s="72"/>
      <c r="P17" s="80"/>
    </row>
    <row r="18" spans="1:16" s="5" customFormat="1" ht="20.100000000000001" customHeight="1" x14ac:dyDescent="0.2">
      <c r="A18" s="138" t="s">
        <v>51</v>
      </c>
      <c r="B18" s="139"/>
      <c r="C18" s="151"/>
      <c r="D18" s="152"/>
      <c r="E18" s="152"/>
      <c r="F18" s="152"/>
      <c r="G18" s="73"/>
      <c r="H18" s="73"/>
      <c r="I18" s="73"/>
      <c r="J18" s="73"/>
      <c r="K18" s="73"/>
      <c r="L18" s="73"/>
      <c r="M18" s="111"/>
      <c r="N18" s="111"/>
      <c r="O18" s="111"/>
      <c r="P18" s="81"/>
    </row>
    <row r="19" spans="1:16" s="5" customFormat="1" ht="15" x14ac:dyDescent="0.25">
      <c r="A19" s="101" t="s">
        <v>120</v>
      </c>
      <c r="B19" s="99" t="s">
        <v>121</v>
      </c>
      <c r="C19" s="32"/>
      <c r="D19" s="33"/>
      <c r="E19" s="33"/>
      <c r="F19" s="64" t="s">
        <v>17</v>
      </c>
      <c r="G19" s="32">
        <v>2</v>
      </c>
      <c r="H19" s="33"/>
      <c r="I19" s="33"/>
      <c r="J19" s="34"/>
      <c r="K19" s="40">
        <v>2</v>
      </c>
      <c r="L19" s="46" t="s">
        <v>39</v>
      </c>
      <c r="M19" s="40" t="s">
        <v>19</v>
      </c>
      <c r="N19" s="40"/>
      <c r="O19" s="50" t="s">
        <v>58</v>
      </c>
      <c r="P19" s="77" t="s">
        <v>122</v>
      </c>
    </row>
    <row r="20" spans="1:16" s="5" customFormat="1" ht="15" x14ac:dyDescent="0.25">
      <c r="A20" s="101" t="s">
        <v>56</v>
      </c>
      <c r="B20" s="99" t="s">
        <v>57</v>
      </c>
      <c r="C20" s="32" t="s">
        <v>17</v>
      </c>
      <c r="D20" s="33"/>
      <c r="E20" s="33"/>
      <c r="F20" s="64"/>
      <c r="G20" s="32">
        <v>2</v>
      </c>
      <c r="H20" s="33"/>
      <c r="I20" s="33"/>
      <c r="J20" s="34" t="s">
        <v>38</v>
      </c>
      <c r="K20" s="40">
        <v>2</v>
      </c>
      <c r="L20" s="46" t="s">
        <v>39</v>
      </c>
      <c r="M20" s="40" t="s">
        <v>19</v>
      </c>
      <c r="N20" s="40"/>
      <c r="O20" s="50" t="s">
        <v>58</v>
      </c>
      <c r="P20" s="77" t="s">
        <v>59</v>
      </c>
    </row>
    <row r="21" spans="1:16" s="5" customFormat="1" ht="15" x14ac:dyDescent="0.25">
      <c r="A21" s="101" t="s">
        <v>60</v>
      </c>
      <c r="B21" s="99" t="s">
        <v>61</v>
      </c>
      <c r="C21" s="32" t="s">
        <v>17</v>
      </c>
      <c r="D21" s="33" t="s">
        <v>38</v>
      </c>
      <c r="E21" s="33"/>
      <c r="F21" s="64"/>
      <c r="G21" s="32"/>
      <c r="H21" s="33"/>
      <c r="I21" s="33">
        <v>2</v>
      </c>
      <c r="J21" s="34" t="s">
        <v>38</v>
      </c>
      <c r="K21" s="40">
        <v>2</v>
      </c>
      <c r="L21" s="46" t="s">
        <v>18</v>
      </c>
      <c r="M21" s="40" t="s">
        <v>19</v>
      </c>
      <c r="N21" s="40"/>
      <c r="O21" s="50" t="s">
        <v>58</v>
      </c>
      <c r="P21" s="77" t="s">
        <v>62</v>
      </c>
    </row>
    <row r="22" spans="1:16" s="5" customFormat="1" ht="15" x14ac:dyDescent="0.25">
      <c r="A22" s="102" t="s">
        <v>63</v>
      </c>
      <c r="B22" s="68" t="s">
        <v>64</v>
      </c>
      <c r="C22" s="36"/>
      <c r="D22" s="37" t="s">
        <v>17</v>
      </c>
      <c r="E22" s="37"/>
      <c r="F22" s="65"/>
      <c r="G22" s="36">
        <v>2</v>
      </c>
      <c r="H22" s="37"/>
      <c r="I22" s="37" t="s">
        <v>38</v>
      </c>
      <c r="J22" s="38" t="s">
        <v>38</v>
      </c>
      <c r="K22" s="41">
        <v>2</v>
      </c>
      <c r="L22" s="45" t="s">
        <v>39</v>
      </c>
      <c r="M22" s="39" t="s">
        <v>28</v>
      </c>
      <c r="N22" s="68" t="s">
        <v>65</v>
      </c>
      <c r="O22" s="44" t="s">
        <v>66</v>
      </c>
      <c r="P22" s="68" t="s">
        <v>67</v>
      </c>
    </row>
    <row r="23" spans="1:16" s="5" customFormat="1" ht="15" x14ac:dyDescent="0.25">
      <c r="A23" s="102" t="s">
        <v>68</v>
      </c>
      <c r="B23" s="68" t="s">
        <v>69</v>
      </c>
      <c r="C23" s="36"/>
      <c r="D23" s="37" t="s">
        <v>17</v>
      </c>
      <c r="E23" s="37"/>
      <c r="F23" s="65"/>
      <c r="G23" s="36"/>
      <c r="H23" s="37"/>
      <c r="I23" s="37">
        <v>3</v>
      </c>
      <c r="J23" s="38"/>
      <c r="K23" s="41">
        <v>4</v>
      </c>
      <c r="L23" s="45" t="s">
        <v>18</v>
      </c>
      <c r="M23" s="39" t="s">
        <v>28</v>
      </c>
      <c r="N23" s="68" t="s">
        <v>70</v>
      </c>
      <c r="O23" s="44" t="s">
        <v>66</v>
      </c>
      <c r="P23" s="68" t="s">
        <v>71</v>
      </c>
    </row>
    <row r="24" spans="1:16" s="5" customFormat="1" ht="15" x14ac:dyDescent="0.25">
      <c r="A24" s="102" t="s">
        <v>72</v>
      </c>
      <c r="B24" s="68" t="s">
        <v>73</v>
      </c>
      <c r="C24" s="36"/>
      <c r="D24" s="37" t="s">
        <v>17</v>
      </c>
      <c r="E24" s="37"/>
      <c r="F24" s="65"/>
      <c r="G24" s="36">
        <v>2</v>
      </c>
      <c r="H24" s="37"/>
      <c r="I24" s="37" t="s">
        <v>38</v>
      </c>
      <c r="J24" s="38" t="s">
        <v>38</v>
      </c>
      <c r="K24" s="41">
        <v>2</v>
      </c>
      <c r="L24" s="45" t="s">
        <v>39</v>
      </c>
      <c r="M24" s="39" t="s">
        <v>28</v>
      </c>
      <c r="N24" s="68" t="s">
        <v>74</v>
      </c>
      <c r="O24" s="44" t="s">
        <v>75</v>
      </c>
      <c r="P24" s="68" t="s">
        <v>76</v>
      </c>
    </row>
    <row r="25" spans="1:16" s="5" customFormat="1" ht="15" x14ac:dyDescent="0.25">
      <c r="A25" s="121" t="s">
        <v>77</v>
      </c>
      <c r="B25" s="122" t="s">
        <v>78</v>
      </c>
      <c r="C25" s="123" t="s">
        <v>17</v>
      </c>
      <c r="D25" s="117"/>
      <c r="E25" s="116"/>
      <c r="F25" s="119"/>
      <c r="G25" s="36">
        <v>2</v>
      </c>
      <c r="H25" s="117"/>
      <c r="I25" s="117"/>
      <c r="J25" s="120"/>
      <c r="K25" s="41">
        <v>2</v>
      </c>
      <c r="L25" s="45" t="s">
        <v>39</v>
      </c>
      <c r="M25" s="39" t="s">
        <v>28</v>
      </c>
      <c r="N25" s="68" t="s">
        <v>79</v>
      </c>
      <c r="O25" s="44" t="s">
        <v>80</v>
      </c>
      <c r="P25" s="68" t="s">
        <v>81</v>
      </c>
    </row>
    <row r="26" spans="1:16" s="5" customFormat="1" ht="15" customHeight="1" x14ac:dyDescent="0.2">
      <c r="A26" s="140" t="s">
        <v>32</v>
      </c>
      <c r="B26" s="141"/>
      <c r="C26" s="21">
        <f>SUMIF(C19:C25,"=x",$G19:$G25)+SUMIF(C19:C25,"=x",$H19:$H25)+SUMIF(C19:C25,"=x",$I19:$I25)</f>
        <v>6</v>
      </c>
      <c r="D26" s="113">
        <f>SUMIF(D19:D25,"=x",$G19:$G25)+SUMIF(D19:D25,"=x",$H19:$H25)+SUMIF(D19:D25,"=x",$I19:$I25)</f>
        <v>7</v>
      </c>
      <c r="E26" s="113">
        <f>SUMIF(E19:E25,"=x",$G19:$G25)+SUMIF(E19:E25,"=x",$H19:$H25)+SUMIF(E19:E25,"=x",$I19:$I25)</f>
        <v>0</v>
      </c>
      <c r="F26" s="113">
        <f>SUMIF(F19:F25,"=x",$G19:$G25)+SUMIF(F19:F25,"=x",$H19:$H25)+SUMIF(F19:F25,"=x",$I19:$I25)</f>
        <v>2</v>
      </c>
      <c r="G26" s="142">
        <f>SUM(C26:F26)</f>
        <v>15</v>
      </c>
      <c r="H26" s="143"/>
      <c r="I26" s="143"/>
      <c r="J26" s="143"/>
      <c r="K26" s="143"/>
      <c r="L26" s="143"/>
      <c r="M26" s="114"/>
      <c r="N26" s="114"/>
      <c r="O26" s="71"/>
      <c r="P26" s="78"/>
    </row>
    <row r="27" spans="1:16" s="5" customFormat="1" ht="15" customHeight="1" x14ac:dyDescent="0.2">
      <c r="A27" s="144" t="s">
        <v>33</v>
      </c>
      <c r="B27" s="145"/>
      <c r="C27" s="22">
        <f>SUMIF(C19:C25,"=x",$K19:$K25)</f>
        <v>6</v>
      </c>
      <c r="D27" s="106">
        <f>SUMIF(D19:D25,"=x",$K19:$K25)</f>
        <v>8</v>
      </c>
      <c r="E27" s="106">
        <f>SUMIF(E19:E25,"=x",$K19:$K25)</f>
        <v>0</v>
      </c>
      <c r="F27" s="106">
        <f>SUMIF(F19:F25,"=x",$K19:$K25)</f>
        <v>2</v>
      </c>
      <c r="G27" s="146">
        <f>SUM(C27:F27)</f>
        <v>16</v>
      </c>
      <c r="H27" s="147"/>
      <c r="I27" s="147"/>
      <c r="J27" s="147"/>
      <c r="K27" s="147"/>
      <c r="L27" s="147"/>
      <c r="M27" s="107"/>
      <c r="N27" s="107"/>
      <c r="O27" s="71"/>
      <c r="P27" s="78"/>
    </row>
    <row r="28" spans="1:16" s="5" customFormat="1" ht="15" customHeight="1" x14ac:dyDescent="0.2">
      <c r="A28" s="132" t="s">
        <v>34</v>
      </c>
      <c r="B28" s="133"/>
      <c r="C28" s="20">
        <f>COUNTIFS(C19:C25,"x",$L19:$L25,"K(5)")+COUNTIFS(C19:C25,"x",$L19:$L25,"AK(5)")+COUNTIFS(C19:C25,"x",$L19:$L25,"BK(5)")</f>
        <v>2</v>
      </c>
      <c r="D28" s="108">
        <f>COUNTIFS(D19:D25,"x",$L19:$L25,"K(5)")+COUNTIFS(D19:D25,"x",$L19:$L25,"AK(5)")+COUNTIFS(D19:D25,"x",$L19:$L25,"BK(5)")</f>
        <v>2</v>
      </c>
      <c r="E28" s="108">
        <f>COUNTIFS(E19:E25,"x",$L19:$L25,"K(5)")+COUNTIFS(E19:E25,"x",$L19:$L25,"AK(5)")+COUNTIFS(E19:E25,"x",$L19:$L25,"BK(5)")</f>
        <v>0</v>
      </c>
      <c r="F28" s="108">
        <f>COUNTIFS(F19:F25,"x",$L19:$L25,"K(5)")+COUNTIFS(F19:F25,"x",$L19:$L25,"AK(5)")+COUNTIFS(F19:F25,"x",$L19:$L25,"BK(5)")</f>
        <v>1</v>
      </c>
      <c r="G28" s="134">
        <f>SUM(C28:F28)</f>
        <v>5</v>
      </c>
      <c r="H28" s="135"/>
      <c r="I28" s="135"/>
      <c r="J28" s="135"/>
      <c r="K28" s="135"/>
      <c r="L28" s="135"/>
      <c r="M28" s="109"/>
      <c r="N28" s="109"/>
      <c r="O28" s="71"/>
      <c r="P28" s="78"/>
    </row>
    <row r="29" spans="1:16" s="5" customFormat="1" ht="20.100000000000001" customHeight="1" x14ac:dyDescent="0.2">
      <c r="A29" s="138" t="s">
        <v>82</v>
      </c>
      <c r="B29" s="139"/>
      <c r="C29" s="151"/>
      <c r="D29" s="152"/>
      <c r="E29" s="152"/>
      <c r="F29" s="152"/>
      <c r="G29" s="152"/>
      <c r="H29" s="152"/>
      <c r="I29" s="152"/>
      <c r="J29" s="152"/>
      <c r="K29" s="152"/>
      <c r="L29" s="152"/>
      <c r="M29" s="111"/>
      <c r="N29" s="111"/>
      <c r="O29" s="111"/>
      <c r="P29" s="79"/>
    </row>
    <row r="30" spans="1:16" s="5" customFormat="1" ht="15" x14ac:dyDescent="0.25">
      <c r="A30" s="101" t="s">
        <v>83</v>
      </c>
      <c r="B30" s="99" t="s">
        <v>84</v>
      </c>
      <c r="C30" s="32"/>
      <c r="D30" s="33" t="s">
        <v>17</v>
      </c>
      <c r="E30" s="33"/>
      <c r="F30" s="64"/>
      <c r="G30" s="32">
        <v>2</v>
      </c>
      <c r="H30" s="33"/>
      <c r="I30" s="33"/>
      <c r="J30" s="34"/>
      <c r="K30" s="40">
        <v>2</v>
      </c>
      <c r="L30" s="46" t="s">
        <v>39</v>
      </c>
      <c r="M30" s="40" t="s">
        <v>19</v>
      </c>
      <c r="N30" s="40"/>
      <c r="O30" s="50" t="s">
        <v>85</v>
      </c>
      <c r="P30" s="77" t="s">
        <v>86</v>
      </c>
    </row>
    <row r="31" spans="1:16" s="5" customFormat="1" ht="15" x14ac:dyDescent="0.25">
      <c r="A31" s="101" t="s">
        <v>87</v>
      </c>
      <c r="B31" s="99" t="s">
        <v>88</v>
      </c>
      <c r="C31" s="32"/>
      <c r="D31" s="33" t="s">
        <v>17</v>
      </c>
      <c r="E31" s="33"/>
      <c r="F31" s="64"/>
      <c r="G31" s="32"/>
      <c r="H31" s="33"/>
      <c r="I31" s="33">
        <v>2</v>
      </c>
      <c r="J31" s="34" t="s">
        <v>38</v>
      </c>
      <c r="K31" s="40">
        <v>3</v>
      </c>
      <c r="L31" s="46" t="s">
        <v>18</v>
      </c>
      <c r="M31" s="40" t="s">
        <v>19</v>
      </c>
      <c r="N31" s="40"/>
      <c r="O31" s="50" t="s">
        <v>85</v>
      </c>
      <c r="P31" s="77" t="s">
        <v>89</v>
      </c>
    </row>
    <row r="32" spans="1:16" s="5" customFormat="1" ht="15" x14ac:dyDescent="0.25">
      <c r="A32" s="101" t="s">
        <v>90</v>
      </c>
      <c r="B32" s="99" t="s">
        <v>91</v>
      </c>
      <c r="C32" s="32"/>
      <c r="D32" s="33"/>
      <c r="E32" s="33" t="s">
        <v>17</v>
      </c>
      <c r="F32" s="64"/>
      <c r="G32" s="32">
        <v>2</v>
      </c>
      <c r="H32" s="33"/>
      <c r="I32" s="33"/>
      <c r="J32" s="34"/>
      <c r="K32" s="40">
        <v>2</v>
      </c>
      <c r="L32" s="46" t="s">
        <v>39</v>
      </c>
      <c r="M32" s="40" t="s">
        <v>19</v>
      </c>
      <c r="N32" s="40"/>
      <c r="O32" s="50" t="s">
        <v>92</v>
      </c>
      <c r="P32" s="77" t="s">
        <v>93</v>
      </c>
    </row>
    <row r="33" spans="1:16" s="5" customFormat="1" ht="15" x14ac:dyDescent="0.25">
      <c r="A33" s="101" t="s">
        <v>94</v>
      </c>
      <c r="B33" s="99" t="s">
        <v>95</v>
      </c>
      <c r="C33" s="32"/>
      <c r="D33" s="33" t="s">
        <v>17</v>
      </c>
      <c r="E33" s="33"/>
      <c r="F33" s="64"/>
      <c r="G33" s="32">
        <v>2</v>
      </c>
      <c r="H33" s="33"/>
      <c r="I33" s="33"/>
      <c r="J33" s="34"/>
      <c r="K33" s="40">
        <v>2</v>
      </c>
      <c r="L33" s="46" t="s">
        <v>39</v>
      </c>
      <c r="M33" s="40" t="s">
        <v>19</v>
      </c>
      <c r="N33" s="40"/>
      <c r="O33" s="50" t="s">
        <v>96</v>
      </c>
      <c r="P33" s="77" t="s">
        <v>97</v>
      </c>
    </row>
    <row r="34" spans="1:16" s="5" customFormat="1" ht="15" x14ac:dyDescent="0.25">
      <c r="A34" s="101" t="s">
        <v>98</v>
      </c>
      <c r="B34" s="99" t="s">
        <v>99</v>
      </c>
      <c r="C34" s="32"/>
      <c r="D34" s="33"/>
      <c r="E34" s="33" t="s">
        <v>17</v>
      </c>
      <c r="F34" s="64"/>
      <c r="G34" s="32"/>
      <c r="H34" s="33"/>
      <c r="I34" s="33">
        <v>2</v>
      </c>
      <c r="J34" s="34"/>
      <c r="K34" s="40">
        <v>3</v>
      </c>
      <c r="L34" s="46" t="s">
        <v>18</v>
      </c>
      <c r="M34" s="40" t="s">
        <v>19</v>
      </c>
      <c r="N34" s="40"/>
      <c r="O34" s="50" t="s">
        <v>96</v>
      </c>
      <c r="P34" s="77" t="s">
        <v>100</v>
      </c>
    </row>
    <row r="35" spans="1:16" s="5" customFormat="1" ht="15" x14ac:dyDescent="0.25">
      <c r="A35" s="101" t="s">
        <v>101</v>
      </c>
      <c r="B35" s="99" t="s">
        <v>102</v>
      </c>
      <c r="C35" s="32" t="s">
        <v>17</v>
      </c>
      <c r="D35" s="33"/>
      <c r="E35" s="33"/>
      <c r="F35" s="64"/>
      <c r="G35" s="32">
        <v>1</v>
      </c>
      <c r="H35" s="33"/>
      <c r="I35" s="33">
        <v>2</v>
      </c>
      <c r="J35" s="34" t="s">
        <v>38</v>
      </c>
      <c r="K35" s="40">
        <v>3</v>
      </c>
      <c r="L35" s="46" t="s">
        <v>18</v>
      </c>
      <c r="M35" s="40" t="s">
        <v>19</v>
      </c>
      <c r="N35" s="40"/>
      <c r="O35" s="50" t="s">
        <v>103</v>
      </c>
      <c r="P35" s="77" t="s">
        <v>104</v>
      </c>
    </row>
    <row r="36" spans="1:16" s="5" customFormat="1" ht="15" x14ac:dyDescent="0.25">
      <c r="A36" s="101" t="s">
        <v>105</v>
      </c>
      <c r="B36" s="99" t="s">
        <v>106</v>
      </c>
      <c r="C36" s="32"/>
      <c r="D36" s="33"/>
      <c r="E36" s="33" t="s">
        <v>17</v>
      </c>
      <c r="F36" s="64"/>
      <c r="G36" s="32">
        <v>2</v>
      </c>
      <c r="H36" s="33"/>
      <c r="I36" s="33" t="s">
        <v>38</v>
      </c>
      <c r="J36" s="34" t="s">
        <v>38</v>
      </c>
      <c r="K36" s="40">
        <v>2</v>
      </c>
      <c r="L36" s="46" t="s">
        <v>39</v>
      </c>
      <c r="M36" s="40" t="s">
        <v>19</v>
      </c>
      <c r="N36" s="40"/>
      <c r="O36" s="50" t="s">
        <v>107</v>
      </c>
      <c r="P36" s="77" t="s">
        <v>108</v>
      </c>
    </row>
    <row r="37" spans="1:16" s="5" customFormat="1" ht="15" x14ac:dyDescent="0.25">
      <c r="A37" s="103" t="s">
        <v>109</v>
      </c>
      <c r="B37" s="68" t="s">
        <v>110</v>
      </c>
      <c r="C37" s="36" t="s">
        <v>17</v>
      </c>
      <c r="D37" s="37"/>
      <c r="E37" s="37"/>
      <c r="F37" s="65"/>
      <c r="G37" s="36">
        <v>2</v>
      </c>
      <c r="H37" s="37"/>
      <c r="I37" s="37" t="s">
        <v>38</v>
      </c>
      <c r="J37" s="38" t="s">
        <v>38</v>
      </c>
      <c r="K37" s="41">
        <v>2</v>
      </c>
      <c r="L37" s="45" t="s">
        <v>39</v>
      </c>
      <c r="M37" s="39" t="s">
        <v>28</v>
      </c>
      <c r="N37" s="68" t="s">
        <v>111</v>
      </c>
      <c r="O37" s="44" t="s">
        <v>112</v>
      </c>
      <c r="P37" s="68" t="s">
        <v>113</v>
      </c>
    </row>
    <row r="38" spans="1:16" s="5" customFormat="1" ht="15" x14ac:dyDescent="0.25">
      <c r="A38" s="102" t="s">
        <v>114</v>
      </c>
      <c r="B38" s="68" t="s">
        <v>115</v>
      </c>
      <c r="C38" s="36" t="s">
        <v>17</v>
      </c>
      <c r="D38" s="37"/>
      <c r="E38" s="37"/>
      <c r="F38" s="65"/>
      <c r="G38" s="36"/>
      <c r="H38" s="37"/>
      <c r="I38" s="37">
        <v>2</v>
      </c>
      <c r="J38" s="38"/>
      <c r="K38" s="41">
        <v>3</v>
      </c>
      <c r="L38" s="45" t="s">
        <v>18</v>
      </c>
      <c r="M38" s="39" t="s">
        <v>28</v>
      </c>
      <c r="N38" s="68" t="s">
        <v>116</v>
      </c>
      <c r="O38" s="44" t="s">
        <v>112</v>
      </c>
      <c r="P38" s="68" t="s">
        <v>117</v>
      </c>
    </row>
    <row r="39" spans="1:16" s="5" customFormat="1" ht="15" customHeight="1" x14ac:dyDescent="0.2">
      <c r="A39" s="140" t="s">
        <v>32</v>
      </c>
      <c r="B39" s="141"/>
      <c r="C39" s="21">
        <f>SUMIF(C30:C38,"=x",$G30:$G38)+SUMIF(C30:C38,"=x",$H30:$H38)+SUMIF(C30:C38,"=x",$I30:$I38)</f>
        <v>7</v>
      </c>
      <c r="D39" s="113">
        <f>SUMIF(D30:D38,"=x",$G30:$G38)+SUMIF(D30:D38,"=x",$H30:$H38)+SUMIF(D30:D38,"=x",$I30:$I38)</f>
        <v>6</v>
      </c>
      <c r="E39" s="113">
        <f>SUMIF(E30:E38,"=x",$G30:$G38)+SUMIF(E30:E38,"=x",$H30:$H38)+SUMIF(E30:E38,"=x",$I30:$I38)</f>
        <v>6</v>
      </c>
      <c r="F39" s="113">
        <f>SUMIF(F30:F38,"=x",$G30:$G38)+SUMIF(F30:F38,"=x",$H30:$H38)+SUMIF(F30:F38,"=x",$I30:$I38)</f>
        <v>0</v>
      </c>
      <c r="G39" s="142">
        <f>SUM(C39:F39)</f>
        <v>19</v>
      </c>
      <c r="H39" s="143"/>
      <c r="I39" s="143"/>
      <c r="J39" s="143"/>
      <c r="K39" s="143"/>
      <c r="L39" s="143"/>
      <c r="M39" s="114"/>
      <c r="N39" s="114"/>
      <c r="O39" s="71"/>
      <c r="P39" s="78"/>
    </row>
    <row r="40" spans="1:16" s="5" customFormat="1" ht="15" customHeight="1" x14ac:dyDescent="0.2">
      <c r="A40" s="144" t="s">
        <v>33</v>
      </c>
      <c r="B40" s="145"/>
      <c r="C40" s="22">
        <f>SUMIF(C30:C38,"=x",$K30:$K38)</f>
        <v>8</v>
      </c>
      <c r="D40" s="106">
        <f>SUMIF(D30:D38,"=x",$K30:$K38)</f>
        <v>7</v>
      </c>
      <c r="E40" s="106">
        <f>SUMIF(E30:E38,"=x",$K30:$K38)</f>
        <v>7</v>
      </c>
      <c r="F40" s="106">
        <f>SUMIF(F30:F38,"=x",$K30:$K38)</f>
        <v>0</v>
      </c>
      <c r="G40" s="146">
        <f>SUM(C40:F40)</f>
        <v>22</v>
      </c>
      <c r="H40" s="147"/>
      <c r="I40" s="147"/>
      <c r="J40" s="147"/>
      <c r="K40" s="147"/>
      <c r="L40" s="147"/>
      <c r="M40" s="107"/>
      <c r="N40" s="107"/>
      <c r="O40" s="71"/>
      <c r="P40" s="78"/>
    </row>
    <row r="41" spans="1:16" s="5" customFormat="1" ht="15" customHeight="1" x14ac:dyDescent="0.2">
      <c r="A41" s="132" t="s">
        <v>34</v>
      </c>
      <c r="B41" s="133"/>
      <c r="C41" s="20">
        <f>COUNTIFS(C30:C38,"x",$L30:$L38,"K(5)")+COUNTIFS(C30:C38,"x",$L30:$L38,"AK(5)")+COUNTIFS(C30:C38,"x",$L30:$L38,"BK(5)")</f>
        <v>1</v>
      </c>
      <c r="D41" s="108">
        <f t="shared" ref="D41:F41" si="2">COUNTIFS(D30:D38,"x",$L30:$L38,"K(5)")+COUNTIFS(D30:D38,"x",$L30:$L38,"AK(5)")+COUNTIFS(D30:D38,"x",$L30:$L38,"BK(5)")</f>
        <v>2</v>
      </c>
      <c r="E41" s="108">
        <f t="shared" si="2"/>
        <v>2</v>
      </c>
      <c r="F41" s="108">
        <f t="shared" si="2"/>
        <v>0</v>
      </c>
      <c r="G41" s="134">
        <f>SUM(C41:F41)</f>
        <v>5</v>
      </c>
      <c r="H41" s="135"/>
      <c r="I41" s="135"/>
      <c r="J41" s="135"/>
      <c r="K41" s="135"/>
      <c r="L41" s="135"/>
      <c r="M41" s="109"/>
      <c r="N41" s="109"/>
      <c r="O41" s="71"/>
      <c r="P41" s="78"/>
    </row>
    <row r="42" spans="1:16" s="5" customFormat="1" ht="20.100000000000001" customHeight="1" x14ac:dyDescent="0.2">
      <c r="A42" s="138" t="s">
        <v>118</v>
      </c>
      <c r="B42" s="139"/>
      <c r="C42" s="151"/>
      <c r="D42" s="152"/>
      <c r="E42" s="152"/>
      <c r="F42" s="152"/>
      <c r="G42" s="152"/>
      <c r="H42" s="152"/>
      <c r="I42" s="152"/>
      <c r="J42" s="152"/>
      <c r="K42" s="152"/>
      <c r="L42" s="152"/>
      <c r="M42" s="111"/>
      <c r="N42" s="111"/>
      <c r="O42" s="111"/>
      <c r="P42" s="79"/>
    </row>
    <row r="43" spans="1:16" s="5" customFormat="1" ht="20.100000000000001" customHeight="1" x14ac:dyDescent="0.2">
      <c r="A43" s="112"/>
      <c r="B43" s="112" t="s">
        <v>119</v>
      </c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79"/>
    </row>
    <row r="44" spans="1:16" s="5" customFormat="1" ht="15" x14ac:dyDescent="0.25">
      <c r="A44" s="101" t="s">
        <v>52</v>
      </c>
      <c r="B44" s="99" t="s">
        <v>53</v>
      </c>
      <c r="C44" s="32"/>
      <c r="D44" s="33"/>
      <c r="E44" s="33" t="s">
        <v>17</v>
      </c>
      <c r="F44" s="64"/>
      <c r="G44" s="32">
        <v>2</v>
      </c>
      <c r="H44" s="33"/>
      <c r="I44" s="33"/>
      <c r="J44" s="34"/>
      <c r="K44" s="40">
        <v>2</v>
      </c>
      <c r="L44" s="46" t="s">
        <v>39</v>
      </c>
      <c r="M44" s="40" t="s">
        <v>19</v>
      </c>
      <c r="N44" s="40"/>
      <c r="O44" s="50" t="s">
        <v>54</v>
      </c>
      <c r="P44" s="77" t="s">
        <v>55</v>
      </c>
    </row>
    <row r="45" spans="1:16" s="5" customFormat="1" ht="15" x14ac:dyDescent="0.25">
      <c r="A45" s="102" t="s">
        <v>123</v>
      </c>
      <c r="B45" s="68" t="s">
        <v>124</v>
      </c>
      <c r="C45" s="36"/>
      <c r="D45" s="37"/>
      <c r="E45" s="37" t="s">
        <v>17</v>
      </c>
      <c r="F45" s="65"/>
      <c r="G45" s="36">
        <v>2</v>
      </c>
      <c r="H45" s="37"/>
      <c r="I45" s="37"/>
      <c r="J45" s="38" t="s">
        <v>38</v>
      </c>
      <c r="K45" s="41">
        <v>2</v>
      </c>
      <c r="L45" s="45" t="s">
        <v>39</v>
      </c>
      <c r="M45" s="39" t="s">
        <v>28</v>
      </c>
      <c r="N45" s="68" t="s">
        <v>125</v>
      </c>
      <c r="O45" s="44" t="s">
        <v>80</v>
      </c>
      <c r="P45" s="68" t="s">
        <v>126</v>
      </c>
    </row>
    <row r="46" spans="1:16" s="5" customFormat="1" ht="15" x14ac:dyDescent="0.25">
      <c r="A46" s="102" t="s">
        <v>127</v>
      </c>
      <c r="B46" s="68" t="s">
        <v>128</v>
      </c>
      <c r="C46" s="36"/>
      <c r="D46" s="37" t="s">
        <v>17</v>
      </c>
      <c r="E46" s="37"/>
      <c r="F46" s="65"/>
      <c r="G46" s="36">
        <v>1</v>
      </c>
      <c r="H46" s="37"/>
      <c r="I46" s="37">
        <v>2</v>
      </c>
      <c r="J46" s="38" t="s">
        <v>38</v>
      </c>
      <c r="K46" s="41">
        <v>3</v>
      </c>
      <c r="L46" s="45" t="s">
        <v>18</v>
      </c>
      <c r="M46" s="39" t="s">
        <v>28</v>
      </c>
      <c r="N46" s="68" t="s">
        <v>129</v>
      </c>
      <c r="O46" s="44" t="s">
        <v>130</v>
      </c>
      <c r="P46" s="68" t="s">
        <v>131</v>
      </c>
    </row>
    <row r="47" spans="1:16" s="5" customFormat="1" ht="15" x14ac:dyDescent="0.25">
      <c r="A47" s="102" t="s">
        <v>132</v>
      </c>
      <c r="B47" s="68" t="s">
        <v>133</v>
      </c>
      <c r="C47" s="36" t="s">
        <v>17</v>
      </c>
      <c r="D47" s="37"/>
      <c r="E47" s="37"/>
      <c r="F47" s="65"/>
      <c r="G47" s="36"/>
      <c r="H47" s="37"/>
      <c r="I47" s="37">
        <v>2</v>
      </c>
      <c r="J47" s="38"/>
      <c r="K47" s="41">
        <v>2</v>
      </c>
      <c r="L47" s="45" t="s">
        <v>18</v>
      </c>
      <c r="M47" s="39" t="s">
        <v>28</v>
      </c>
      <c r="N47" s="68" t="s">
        <v>134</v>
      </c>
      <c r="O47" s="44" t="s">
        <v>135</v>
      </c>
      <c r="P47" s="68" t="s">
        <v>136</v>
      </c>
    </row>
    <row r="48" spans="1:16" s="5" customFormat="1" ht="15" x14ac:dyDescent="0.25">
      <c r="A48" s="102" t="s">
        <v>137</v>
      </c>
      <c r="B48" s="68" t="s">
        <v>138</v>
      </c>
      <c r="C48" s="36"/>
      <c r="D48" s="37" t="s">
        <v>17</v>
      </c>
      <c r="E48" s="37"/>
      <c r="F48" s="65"/>
      <c r="G48" s="36">
        <v>2</v>
      </c>
      <c r="H48" s="37"/>
      <c r="I48" s="37"/>
      <c r="J48" s="38"/>
      <c r="K48" s="41">
        <v>2</v>
      </c>
      <c r="L48" s="45" t="s">
        <v>39</v>
      </c>
      <c r="M48" s="39" t="s">
        <v>28</v>
      </c>
      <c r="N48" s="68" t="s">
        <v>139</v>
      </c>
      <c r="O48" s="44" t="s">
        <v>140</v>
      </c>
      <c r="P48" s="68" t="s">
        <v>141</v>
      </c>
    </row>
    <row r="49" spans="1:16" s="5" customFormat="1" ht="15" x14ac:dyDescent="0.25">
      <c r="A49" s="102" t="s">
        <v>142</v>
      </c>
      <c r="B49" s="68" t="s">
        <v>143</v>
      </c>
      <c r="C49" s="36"/>
      <c r="D49" s="37" t="s">
        <v>17</v>
      </c>
      <c r="E49" s="37"/>
      <c r="F49" s="65"/>
      <c r="G49" s="36"/>
      <c r="H49" s="37"/>
      <c r="I49" s="37">
        <v>2</v>
      </c>
      <c r="J49" s="38"/>
      <c r="K49" s="41">
        <v>3</v>
      </c>
      <c r="L49" s="45" t="s">
        <v>18</v>
      </c>
      <c r="M49" s="39" t="s">
        <v>28</v>
      </c>
      <c r="N49" s="68" t="s">
        <v>144</v>
      </c>
      <c r="O49" s="44" t="s">
        <v>140</v>
      </c>
      <c r="P49" s="68" t="s">
        <v>145</v>
      </c>
    </row>
    <row r="50" spans="1:16" s="5" customFormat="1" ht="15" x14ac:dyDescent="0.25">
      <c r="A50" s="102" t="s">
        <v>146</v>
      </c>
      <c r="B50" s="68" t="s">
        <v>147</v>
      </c>
      <c r="C50" s="36" t="s">
        <v>17</v>
      </c>
      <c r="D50" s="37"/>
      <c r="E50" s="37"/>
      <c r="F50" s="65"/>
      <c r="G50" s="36">
        <v>1</v>
      </c>
      <c r="H50" s="37"/>
      <c r="I50" s="37">
        <v>2</v>
      </c>
      <c r="J50" s="38" t="s">
        <v>38</v>
      </c>
      <c r="K50" s="41">
        <v>3</v>
      </c>
      <c r="L50" s="45" t="s">
        <v>18</v>
      </c>
      <c r="M50" s="39" t="s">
        <v>28</v>
      </c>
      <c r="N50" s="68" t="s">
        <v>148</v>
      </c>
      <c r="O50" s="44" t="s">
        <v>149</v>
      </c>
      <c r="P50" s="68" t="s">
        <v>150</v>
      </c>
    </row>
    <row r="51" spans="1:16" s="5" customFormat="1" ht="15" x14ac:dyDescent="0.25">
      <c r="A51" s="102" t="s">
        <v>151</v>
      </c>
      <c r="B51" s="68" t="s">
        <v>152</v>
      </c>
      <c r="C51" s="36" t="s">
        <v>17</v>
      </c>
      <c r="D51" s="37" t="s">
        <v>38</v>
      </c>
      <c r="E51" s="37"/>
      <c r="F51" s="65"/>
      <c r="G51" s="36"/>
      <c r="H51" s="37"/>
      <c r="I51" s="37">
        <v>3</v>
      </c>
      <c r="J51" s="38" t="s">
        <v>38</v>
      </c>
      <c r="K51" s="41">
        <v>4</v>
      </c>
      <c r="L51" s="45" t="s">
        <v>18</v>
      </c>
      <c r="M51" s="39" t="s">
        <v>28</v>
      </c>
      <c r="N51" s="68" t="s">
        <v>153</v>
      </c>
      <c r="O51" s="44" t="s">
        <v>112</v>
      </c>
      <c r="P51" s="68" t="s">
        <v>154</v>
      </c>
    </row>
    <row r="52" spans="1:16" s="5" customFormat="1" ht="15" x14ac:dyDescent="0.25">
      <c r="A52" s="101" t="s">
        <v>155</v>
      </c>
      <c r="B52" s="99" t="s">
        <v>156</v>
      </c>
      <c r="C52" s="32"/>
      <c r="D52" s="33" t="s">
        <v>17</v>
      </c>
      <c r="E52" s="33"/>
      <c r="F52" s="64"/>
      <c r="G52" s="32"/>
      <c r="H52" s="33"/>
      <c r="I52" s="33">
        <v>3</v>
      </c>
      <c r="J52" s="34"/>
      <c r="K52" s="40">
        <v>4</v>
      </c>
      <c r="L52" s="46" t="s">
        <v>18</v>
      </c>
      <c r="M52" s="40" t="s">
        <v>19</v>
      </c>
      <c r="N52" s="40"/>
      <c r="O52" s="50" t="s">
        <v>157</v>
      </c>
      <c r="P52" s="77" t="s">
        <v>158</v>
      </c>
    </row>
    <row r="53" spans="1:16" s="5" customFormat="1" ht="15" customHeight="1" x14ac:dyDescent="0.2">
      <c r="A53" s="140" t="s">
        <v>32</v>
      </c>
      <c r="B53" s="141"/>
      <c r="C53" s="21">
        <f>SUMIF(C44:C52,"=x",$G44:$G52)+SUMIF(C44:C52,"=x",$H44:$H52)+SUMIF(C44:C52,"=x",$I44:$I52)</f>
        <v>8</v>
      </c>
      <c r="D53" s="113">
        <f>SUMIF(D44:D52,"=x",$G44:$G52)+SUMIF(D44:D52,"=x",$H44:$H52)+SUMIF(D44:D52,"=x",$I44:$I52)</f>
        <v>10</v>
      </c>
      <c r="E53" s="113">
        <f>SUMIF(E44:E52,"=x",$G44:$G52)+SUMIF(E44:E52,"=x",$H44:$H52)+SUMIF(E44:E52,"=x",$I44:$I52)</f>
        <v>4</v>
      </c>
      <c r="F53" s="113">
        <f>SUMIF(F44:F52,"=x",$G44:$G52)+SUMIF(F44:F52,"=x",$H44:$H52)+SUMIF(F44:F52,"=x",$I44:$I52)</f>
        <v>0</v>
      </c>
      <c r="G53" s="142">
        <f>SUM(C53:F53)</f>
        <v>22</v>
      </c>
      <c r="H53" s="143"/>
      <c r="I53" s="143"/>
      <c r="J53" s="143"/>
      <c r="K53" s="143"/>
      <c r="L53" s="143"/>
      <c r="M53" s="114"/>
      <c r="N53" s="114"/>
      <c r="O53" s="71"/>
      <c r="P53" s="78"/>
    </row>
    <row r="54" spans="1:16" s="5" customFormat="1" ht="15" customHeight="1" x14ac:dyDescent="0.2">
      <c r="A54" s="144" t="s">
        <v>33</v>
      </c>
      <c r="B54" s="145"/>
      <c r="C54" s="22">
        <f>SUMIF(C44:C52,"=x",$K44:$K52)</f>
        <v>9</v>
      </c>
      <c r="D54" s="106">
        <f>SUMIF(D44:D52,"=x",$K44:$K52)</f>
        <v>12</v>
      </c>
      <c r="E54" s="106">
        <f>SUMIF(E44:E52,"=x",$K44:$K52)</f>
        <v>4</v>
      </c>
      <c r="F54" s="106">
        <f>SUMIF(F44:F52,"=x",$K44:$K52)</f>
        <v>0</v>
      </c>
      <c r="G54" s="146">
        <f>SUM(C54:F54)</f>
        <v>25</v>
      </c>
      <c r="H54" s="147"/>
      <c r="I54" s="147"/>
      <c r="J54" s="147"/>
      <c r="K54" s="147"/>
      <c r="L54" s="147"/>
      <c r="M54" s="107"/>
      <c r="N54" s="107"/>
      <c r="O54" s="71"/>
      <c r="P54" s="78"/>
    </row>
    <row r="55" spans="1:16" s="5" customFormat="1" ht="15" customHeight="1" x14ac:dyDescent="0.2">
      <c r="A55" s="132" t="s">
        <v>34</v>
      </c>
      <c r="B55" s="133"/>
      <c r="C55" s="20">
        <f>COUNTIFS(C44:C52,"x",$L44:$L52,"K(5)")+COUNTIFS(C44:C52,"x",$L44:$L52,"AK(5)")+COUNTIFS(C44:C52,"x",$L44:$L52,"BK(5)")</f>
        <v>0</v>
      </c>
      <c r="D55" s="108">
        <f>COUNTIFS(D44:D52,"x",$L44:$L52,"K(5)")+COUNTIFS(D44:D52,"x",$L44:$L52,"AK(5)")+COUNTIFS(D44:D52,"x",$L44:$L52,"BK(5)")</f>
        <v>1</v>
      </c>
      <c r="E55" s="108">
        <f>COUNTIFS(E44:E52,"x",$L44:$L52,"K(5)")+COUNTIFS(E44:E52,"x",$L44:$L52,"AK(5)")+COUNTIFS(E44:E52,"x",$L44:$L52,"BK(5)")</f>
        <v>2</v>
      </c>
      <c r="F55" s="108">
        <f>COUNTIFS(F44:F52,"x",$L44:$L52,"K(5)")+COUNTIFS(F44:F52,"x",$L44:$L52,"AK(5)")+COUNTIFS(F44:F52,"x",$L44:$L52,"BK(5)")</f>
        <v>0</v>
      </c>
      <c r="G55" s="134">
        <f>SUM(C55:F55)</f>
        <v>3</v>
      </c>
      <c r="H55" s="135"/>
      <c r="I55" s="135"/>
      <c r="J55" s="135"/>
      <c r="K55" s="135"/>
      <c r="L55" s="135"/>
      <c r="M55" s="109"/>
      <c r="N55" s="109"/>
      <c r="O55" s="71"/>
      <c r="P55" s="78"/>
    </row>
    <row r="56" spans="1:16" s="5" customFormat="1" ht="20.100000000000001" customHeight="1" x14ac:dyDescent="0.2">
      <c r="A56" s="29"/>
      <c r="B56" s="139" t="s">
        <v>159</v>
      </c>
      <c r="C56" s="139"/>
      <c r="D56" s="153"/>
      <c r="E56" s="73"/>
      <c r="F56" s="73"/>
      <c r="G56" s="152"/>
      <c r="H56" s="152"/>
      <c r="I56" s="152"/>
      <c r="J56" s="152"/>
      <c r="K56" s="152"/>
      <c r="L56" s="152"/>
      <c r="M56" s="111"/>
      <c r="N56" s="111"/>
      <c r="O56" s="111"/>
      <c r="P56" s="79"/>
    </row>
    <row r="57" spans="1:16" s="5" customFormat="1" ht="15" x14ac:dyDescent="0.25">
      <c r="A57" s="66" t="s">
        <v>160</v>
      </c>
      <c r="B57" s="50" t="s">
        <v>161</v>
      </c>
      <c r="C57" s="32"/>
      <c r="D57" s="33"/>
      <c r="E57" s="33" t="s">
        <v>17</v>
      </c>
      <c r="F57" s="64"/>
      <c r="G57" s="32">
        <v>2</v>
      </c>
      <c r="H57" s="33"/>
      <c r="I57" s="33"/>
      <c r="J57" s="34"/>
      <c r="K57" s="40">
        <v>2</v>
      </c>
      <c r="L57" s="46" t="s">
        <v>39</v>
      </c>
      <c r="M57" s="54" t="s">
        <v>19</v>
      </c>
      <c r="N57" s="40"/>
      <c r="O57" s="50" t="s">
        <v>162</v>
      </c>
      <c r="P57" s="77" t="s">
        <v>163</v>
      </c>
    </row>
    <row r="58" spans="1:16" s="5" customFormat="1" ht="15" x14ac:dyDescent="0.25">
      <c r="A58" s="66" t="s">
        <v>164</v>
      </c>
      <c r="B58" s="50" t="s">
        <v>165</v>
      </c>
      <c r="C58" s="32"/>
      <c r="D58" s="33"/>
      <c r="E58" s="33"/>
      <c r="F58" s="64" t="s">
        <v>17</v>
      </c>
      <c r="G58" s="32">
        <v>2</v>
      </c>
      <c r="H58" s="33"/>
      <c r="I58" s="33"/>
      <c r="J58" s="34"/>
      <c r="K58" s="40">
        <v>2</v>
      </c>
      <c r="L58" s="46" t="s">
        <v>39</v>
      </c>
      <c r="M58" s="54" t="s">
        <v>19</v>
      </c>
      <c r="N58" s="40"/>
      <c r="O58" s="50" t="s">
        <v>96</v>
      </c>
      <c r="P58" s="77" t="s">
        <v>166</v>
      </c>
    </row>
    <row r="59" spans="1:16" s="5" customFormat="1" ht="15" x14ac:dyDescent="0.25">
      <c r="A59" s="66" t="s">
        <v>167</v>
      </c>
      <c r="B59" s="50" t="s">
        <v>168</v>
      </c>
      <c r="C59" s="32"/>
      <c r="D59" s="33"/>
      <c r="E59" s="33" t="s">
        <v>17</v>
      </c>
      <c r="F59" s="64"/>
      <c r="G59" s="32">
        <v>2</v>
      </c>
      <c r="H59" s="33"/>
      <c r="I59" s="33"/>
      <c r="J59" s="34"/>
      <c r="K59" s="40">
        <v>2</v>
      </c>
      <c r="L59" s="46" t="s">
        <v>39</v>
      </c>
      <c r="M59" s="54" t="s">
        <v>19</v>
      </c>
      <c r="N59" s="40"/>
      <c r="O59" s="50" t="s">
        <v>157</v>
      </c>
      <c r="P59" s="77" t="s">
        <v>169</v>
      </c>
    </row>
    <row r="60" spans="1:16" s="5" customFormat="1" ht="15" x14ac:dyDescent="0.25">
      <c r="A60" s="66" t="s">
        <v>170</v>
      </c>
      <c r="B60" s="50" t="s">
        <v>171</v>
      </c>
      <c r="C60" s="32"/>
      <c r="D60" s="33"/>
      <c r="E60" s="33"/>
      <c r="F60" s="64" t="s">
        <v>17</v>
      </c>
      <c r="G60" s="32">
        <v>2</v>
      </c>
      <c r="H60" s="33"/>
      <c r="I60" s="33"/>
      <c r="J60" s="34"/>
      <c r="K60" s="40">
        <v>2</v>
      </c>
      <c r="L60" s="46" t="s">
        <v>39</v>
      </c>
      <c r="M60" s="54" t="s">
        <v>19</v>
      </c>
      <c r="N60" s="40"/>
      <c r="O60" s="50" t="s">
        <v>103</v>
      </c>
      <c r="P60" s="77" t="s">
        <v>172</v>
      </c>
    </row>
    <row r="61" spans="1:16" s="5" customFormat="1" ht="15" x14ac:dyDescent="0.25">
      <c r="A61" s="66" t="s">
        <v>173</v>
      </c>
      <c r="B61" s="50" t="s">
        <v>174</v>
      </c>
      <c r="C61" s="32"/>
      <c r="D61" s="33"/>
      <c r="E61" s="33" t="s">
        <v>17</v>
      </c>
      <c r="F61" s="64"/>
      <c r="G61" s="32">
        <v>2</v>
      </c>
      <c r="H61" s="33"/>
      <c r="I61" s="33"/>
      <c r="J61" s="34"/>
      <c r="K61" s="40">
        <v>2</v>
      </c>
      <c r="L61" s="46" t="s">
        <v>39</v>
      </c>
      <c r="M61" s="54" t="s">
        <v>19</v>
      </c>
      <c r="N61" s="40"/>
      <c r="O61" s="50" t="s">
        <v>58</v>
      </c>
      <c r="P61" s="77" t="s">
        <v>175</v>
      </c>
    </row>
    <row r="62" spans="1:16" s="5" customFormat="1" ht="15" x14ac:dyDescent="0.25">
      <c r="A62" s="66" t="s">
        <v>176</v>
      </c>
      <c r="B62" s="50" t="s">
        <v>177</v>
      </c>
      <c r="C62" s="32"/>
      <c r="D62" s="33"/>
      <c r="E62" s="33" t="s">
        <v>17</v>
      </c>
      <c r="F62" s="64"/>
      <c r="G62" s="32">
        <v>2</v>
      </c>
      <c r="H62" s="33"/>
      <c r="I62" s="33"/>
      <c r="J62" s="34"/>
      <c r="K62" s="40">
        <v>2</v>
      </c>
      <c r="L62" s="46" t="s">
        <v>39</v>
      </c>
      <c r="M62" s="54" t="s">
        <v>19</v>
      </c>
      <c r="N62" s="40"/>
      <c r="O62" s="50" t="s">
        <v>178</v>
      </c>
      <c r="P62" s="77" t="s">
        <v>179</v>
      </c>
    </row>
    <row r="63" spans="1:16" s="5" customFormat="1" ht="15" x14ac:dyDescent="0.25">
      <c r="A63" s="66" t="s">
        <v>180</v>
      </c>
      <c r="B63" s="50" t="s">
        <v>181</v>
      </c>
      <c r="C63" s="32"/>
      <c r="D63" s="33"/>
      <c r="E63" s="33"/>
      <c r="F63" s="64" t="s">
        <v>17</v>
      </c>
      <c r="G63" s="32">
        <v>2</v>
      </c>
      <c r="H63" s="33"/>
      <c r="I63" s="33"/>
      <c r="J63" s="34"/>
      <c r="K63" s="40">
        <v>2</v>
      </c>
      <c r="L63" s="46" t="s">
        <v>39</v>
      </c>
      <c r="M63" s="54" t="s">
        <v>19</v>
      </c>
      <c r="N63" s="40"/>
      <c r="O63" s="50" t="s">
        <v>182</v>
      </c>
      <c r="P63" s="77" t="s">
        <v>183</v>
      </c>
    </row>
    <row r="64" spans="1:16" s="5" customFormat="1" ht="15" x14ac:dyDescent="0.25">
      <c r="A64" s="66" t="s">
        <v>184</v>
      </c>
      <c r="B64" s="50" t="s">
        <v>185</v>
      </c>
      <c r="C64" s="32"/>
      <c r="D64" s="33"/>
      <c r="E64" s="33"/>
      <c r="F64" s="64" t="s">
        <v>17</v>
      </c>
      <c r="G64" s="32">
        <v>2</v>
      </c>
      <c r="H64" s="33"/>
      <c r="I64" s="33"/>
      <c r="J64" s="34"/>
      <c r="K64" s="40">
        <v>2</v>
      </c>
      <c r="L64" s="46" t="s">
        <v>39</v>
      </c>
      <c r="M64" s="54" t="s">
        <v>19</v>
      </c>
      <c r="N64" s="40"/>
      <c r="O64" s="50" t="s">
        <v>186</v>
      </c>
      <c r="P64" s="77" t="s">
        <v>187</v>
      </c>
    </row>
    <row r="65" spans="1:16" s="5" customFormat="1" ht="15" x14ac:dyDescent="0.25">
      <c r="A65" s="66" t="s">
        <v>188</v>
      </c>
      <c r="B65" s="50" t="s">
        <v>189</v>
      </c>
      <c r="C65" s="32"/>
      <c r="D65" s="33"/>
      <c r="E65" s="33"/>
      <c r="F65" s="64" t="s">
        <v>17</v>
      </c>
      <c r="G65" s="32"/>
      <c r="H65" s="33"/>
      <c r="I65" s="33">
        <v>2</v>
      </c>
      <c r="J65" s="34"/>
      <c r="K65" s="40">
        <v>3</v>
      </c>
      <c r="L65" s="43" t="s">
        <v>18</v>
      </c>
      <c r="M65" s="54" t="s">
        <v>19</v>
      </c>
      <c r="N65" s="40"/>
      <c r="O65" s="50" t="s">
        <v>186</v>
      </c>
      <c r="P65" s="77" t="s">
        <v>190</v>
      </c>
    </row>
    <row r="66" spans="1:16" s="5" customFormat="1" ht="15" x14ac:dyDescent="0.25">
      <c r="A66" s="67" t="s">
        <v>191</v>
      </c>
      <c r="B66" s="44" t="s">
        <v>192</v>
      </c>
      <c r="C66" s="36"/>
      <c r="D66" s="37"/>
      <c r="E66" s="37"/>
      <c r="F66" s="65" t="s">
        <v>17</v>
      </c>
      <c r="G66" s="36">
        <v>1</v>
      </c>
      <c r="H66" s="37"/>
      <c r="I66" s="37"/>
      <c r="J66" s="38"/>
      <c r="K66" s="41">
        <v>1</v>
      </c>
      <c r="L66" s="45" t="s">
        <v>39</v>
      </c>
      <c r="M66" s="55" t="s">
        <v>28</v>
      </c>
      <c r="N66" s="68" t="s">
        <v>193</v>
      </c>
      <c r="O66" s="44" t="s">
        <v>140</v>
      </c>
      <c r="P66" s="68" t="s">
        <v>194</v>
      </c>
    </row>
    <row r="67" spans="1:16" s="5" customFormat="1" ht="15" x14ac:dyDescent="0.25">
      <c r="A67" s="67" t="s">
        <v>195</v>
      </c>
      <c r="B67" s="44" t="s">
        <v>196</v>
      </c>
      <c r="C67" s="36"/>
      <c r="D67" s="37"/>
      <c r="E67" s="37"/>
      <c r="F67" s="65" t="s">
        <v>17</v>
      </c>
      <c r="G67" s="36">
        <v>2</v>
      </c>
      <c r="H67" s="37"/>
      <c r="I67" s="37"/>
      <c r="J67" s="38"/>
      <c r="K67" s="41">
        <v>2</v>
      </c>
      <c r="L67" s="45" t="s">
        <v>39</v>
      </c>
      <c r="M67" s="55" t="s">
        <v>28</v>
      </c>
      <c r="N67" s="68" t="s">
        <v>197</v>
      </c>
      <c r="O67" s="44" t="s">
        <v>198</v>
      </c>
      <c r="P67" s="68" t="s">
        <v>199</v>
      </c>
    </row>
    <row r="68" spans="1:16" s="5" customFormat="1" ht="15" x14ac:dyDescent="0.25">
      <c r="A68" s="104" t="s">
        <v>200</v>
      </c>
      <c r="B68" s="44" t="s">
        <v>201</v>
      </c>
      <c r="C68" s="36"/>
      <c r="D68" s="37"/>
      <c r="E68" s="37"/>
      <c r="F68" s="65" t="s">
        <v>17</v>
      </c>
      <c r="G68" s="36">
        <v>2</v>
      </c>
      <c r="H68" s="37"/>
      <c r="I68" s="37"/>
      <c r="J68" s="38"/>
      <c r="K68" s="41">
        <v>2</v>
      </c>
      <c r="L68" s="45" t="s">
        <v>39</v>
      </c>
      <c r="M68" s="55" t="s">
        <v>28</v>
      </c>
      <c r="N68" s="68" t="s">
        <v>202</v>
      </c>
      <c r="O68" s="44" t="s">
        <v>203</v>
      </c>
      <c r="P68" s="68" t="s">
        <v>204</v>
      </c>
    </row>
    <row r="69" spans="1:16" s="5" customFormat="1" ht="15" x14ac:dyDescent="0.25">
      <c r="A69" s="67" t="s">
        <v>205</v>
      </c>
      <c r="B69" s="44" t="s">
        <v>206</v>
      </c>
      <c r="C69" s="36"/>
      <c r="D69" s="37"/>
      <c r="E69" s="37" t="s">
        <v>17</v>
      </c>
      <c r="F69" s="65"/>
      <c r="G69" s="36">
        <v>2</v>
      </c>
      <c r="H69" s="37"/>
      <c r="I69" s="37"/>
      <c r="J69" s="38"/>
      <c r="K69" s="41">
        <v>2</v>
      </c>
      <c r="L69" s="45" t="s">
        <v>39</v>
      </c>
      <c r="M69" s="55" t="s">
        <v>28</v>
      </c>
      <c r="N69" s="68" t="s">
        <v>207</v>
      </c>
      <c r="O69" s="44" t="s">
        <v>208</v>
      </c>
      <c r="P69" s="68" t="s">
        <v>209</v>
      </c>
    </row>
    <row r="70" spans="1:16" s="5" customFormat="1" ht="15" x14ac:dyDescent="0.25">
      <c r="A70" s="67" t="s">
        <v>210</v>
      </c>
      <c r="B70" s="44" t="s">
        <v>211</v>
      </c>
      <c r="C70" s="36"/>
      <c r="D70" s="37"/>
      <c r="E70" s="37" t="s">
        <v>17</v>
      </c>
      <c r="F70" s="65"/>
      <c r="G70" s="36"/>
      <c r="H70" s="37"/>
      <c r="I70" s="37">
        <v>2</v>
      </c>
      <c r="J70" s="38"/>
      <c r="K70" s="41">
        <v>3</v>
      </c>
      <c r="L70" s="42" t="s">
        <v>18</v>
      </c>
      <c r="M70" s="55" t="s">
        <v>28</v>
      </c>
      <c r="N70" s="68" t="s">
        <v>212</v>
      </c>
      <c r="O70" s="44" t="s">
        <v>213</v>
      </c>
      <c r="P70" s="68" t="s">
        <v>214</v>
      </c>
    </row>
    <row r="71" spans="1:16" s="118" customFormat="1" ht="15" x14ac:dyDescent="0.25">
      <c r="A71" s="131" t="s">
        <v>301</v>
      </c>
      <c r="B71" s="124" t="s">
        <v>300</v>
      </c>
      <c r="C71" s="123"/>
      <c r="D71" s="125"/>
      <c r="E71" s="125" t="s">
        <v>17</v>
      </c>
      <c r="F71" s="126"/>
      <c r="G71" s="123"/>
      <c r="H71" s="125"/>
      <c r="I71" s="125">
        <v>3</v>
      </c>
      <c r="J71" s="127"/>
      <c r="K71" s="128">
        <v>4</v>
      </c>
      <c r="L71" s="129" t="s">
        <v>18</v>
      </c>
      <c r="M71" s="130" t="s">
        <v>28</v>
      </c>
      <c r="N71" s="122"/>
      <c r="O71" s="124" t="s">
        <v>80</v>
      </c>
      <c r="P71" s="122" t="s">
        <v>299</v>
      </c>
    </row>
    <row r="72" spans="1:16" s="5" customFormat="1" ht="15" x14ac:dyDescent="0.25">
      <c r="A72" s="67" t="s">
        <v>215</v>
      </c>
      <c r="B72" s="44" t="s">
        <v>216</v>
      </c>
      <c r="C72" s="36"/>
      <c r="D72" s="37"/>
      <c r="E72" s="37" t="s">
        <v>17</v>
      </c>
      <c r="F72" s="65"/>
      <c r="G72" s="36">
        <v>2</v>
      </c>
      <c r="H72" s="37"/>
      <c r="I72" s="37"/>
      <c r="J72" s="38"/>
      <c r="K72" s="41">
        <v>2</v>
      </c>
      <c r="L72" s="45" t="s">
        <v>39</v>
      </c>
      <c r="M72" s="55" t="s">
        <v>28</v>
      </c>
      <c r="N72" s="68" t="s">
        <v>217</v>
      </c>
      <c r="O72" s="44" t="s">
        <v>218</v>
      </c>
      <c r="P72" s="68" t="s">
        <v>219</v>
      </c>
    </row>
    <row r="73" spans="1:16" s="5" customFormat="1" ht="15" x14ac:dyDescent="0.25">
      <c r="A73" s="67" t="s">
        <v>220</v>
      </c>
      <c r="B73" s="44" t="s">
        <v>221</v>
      </c>
      <c r="C73" s="36"/>
      <c r="D73" s="37"/>
      <c r="E73" s="37"/>
      <c r="F73" s="65" t="s">
        <v>17</v>
      </c>
      <c r="G73" s="36">
        <v>2</v>
      </c>
      <c r="H73" s="37"/>
      <c r="I73" s="37"/>
      <c r="J73" s="38"/>
      <c r="K73" s="41">
        <v>2</v>
      </c>
      <c r="L73" s="45" t="s">
        <v>39</v>
      </c>
      <c r="M73" s="55" t="s">
        <v>28</v>
      </c>
      <c r="N73" s="68" t="s">
        <v>222</v>
      </c>
      <c r="O73" s="44" t="s">
        <v>223</v>
      </c>
      <c r="P73" s="68" t="s">
        <v>224</v>
      </c>
    </row>
    <row r="74" spans="1:16" s="5" customFormat="1" ht="15" x14ac:dyDescent="0.25">
      <c r="A74" s="67" t="s">
        <v>225</v>
      </c>
      <c r="B74" s="44" t="s">
        <v>226</v>
      </c>
      <c r="C74" s="36"/>
      <c r="D74" s="37"/>
      <c r="E74" s="37"/>
      <c r="F74" s="65" t="s">
        <v>17</v>
      </c>
      <c r="G74" s="36"/>
      <c r="H74" s="37"/>
      <c r="I74" s="37">
        <v>2</v>
      </c>
      <c r="J74" s="38"/>
      <c r="K74" s="41">
        <v>3</v>
      </c>
      <c r="L74" s="42" t="s">
        <v>18</v>
      </c>
      <c r="M74" s="55" t="s">
        <v>28</v>
      </c>
      <c r="N74" s="68" t="s">
        <v>227</v>
      </c>
      <c r="O74" s="44" t="s">
        <v>223</v>
      </c>
      <c r="P74" s="68" t="s">
        <v>228</v>
      </c>
    </row>
    <row r="75" spans="1:16" s="5" customFormat="1" ht="15" x14ac:dyDescent="0.25">
      <c r="A75" s="105" t="s">
        <v>229</v>
      </c>
      <c r="B75" s="44" t="s">
        <v>230</v>
      </c>
      <c r="C75" s="36"/>
      <c r="D75" s="37"/>
      <c r="E75" s="37" t="s">
        <v>17</v>
      </c>
      <c r="F75" s="65"/>
      <c r="G75" s="36">
        <v>2</v>
      </c>
      <c r="H75" s="37"/>
      <c r="I75" s="37"/>
      <c r="J75" s="38"/>
      <c r="K75" s="41">
        <v>2</v>
      </c>
      <c r="L75" s="45" t="s">
        <v>39</v>
      </c>
      <c r="M75" s="55" t="s">
        <v>28</v>
      </c>
      <c r="N75" s="68" t="s">
        <v>231</v>
      </c>
      <c r="O75" s="44" t="s">
        <v>232</v>
      </c>
      <c r="P75" s="68" t="s">
        <v>233</v>
      </c>
    </row>
    <row r="76" spans="1:16" s="5" customFormat="1" ht="15" x14ac:dyDescent="0.25">
      <c r="A76" s="67" t="s">
        <v>234</v>
      </c>
      <c r="B76" s="44" t="s">
        <v>235</v>
      </c>
      <c r="C76" s="36"/>
      <c r="D76" s="37"/>
      <c r="E76" s="37" t="s">
        <v>17</v>
      </c>
      <c r="F76" s="65"/>
      <c r="G76" s="36"/>
      <c r="H76" s="37"/>
      <c r="I76" s="37">
        <v>2</v>
      </c>
      <c r="J76" s="38"/>
      <c r="K76" s="41">
        <v>3</v>
      </c>
      <c r="L76" s="42" t="s">
        <v>18</v>
      </c>
      <c r="M76" s="55" t="s">
        <v>28</v>
      </c>
      <c r="N76" s="68" t="s">
        <v>236</v>
      </c>
      <c r="O76" s="44" t="s">
        <v>232</v>
      </c>
      <c r="P76" s="68" t="s">
        <v>237</v>
      </c>
    </row>
    <row r="77" spans="1:16" s="5" customFormat="1" ht="15" x14ac:dyDescent="0.25">
      <c r="A77" s="67" t="s">
        <v>238</v>
      </c>
      <c r="B77" s="51" t="s">
        <v>239</v>
      </c>
      <c r="C77" s="36"/>
      <c r="D77" s="37"/>
      <c r="E77" s="37"/>
      <c r="F77" s="65" t="s">
        <v>17</v>
      </c>
      <c r="G77" s="36">
        <v>2</v>
      </c>
      <c r="H77" s="37"/>
      <c r="I77" s="37"/>
      <c r="J77" s="38"/>
      <c r="K77" s="85">
        <v>2</v>
      </c>
      <c r="L77" s="45" t="s">
        <v>39</v>
      </c>
      <c r="M77" s="55" t="s">
        <v>28</v>
      </c>
      <c r="N77" s="68" t="s">
        <v>240</v>
      </c>
      <c r="O77" s="44" t="s">
        <v>241</v>
      </c>
      <c r="P77" s="68" t="s">
        <v>242</v>
      </c>
    </row>
    <row r="78" spans="1:16" s="5" customFormat="1" ht="15" x14ac:dyDescent="0.25">
      <c r="A78" s="67" t="s">
        <v>243</v>
      </c>
      <c r="B78" s="51" t="s">
        <v>244</v>
      </c>
      <c r="C78" s="36"/>
      <c r="D78" s="37"/>
      <c r="E78" s="37"/>
      <c r="F78" s="65" t="s">
        <v>17</v>
      </c>
      <c r="G78" s="36"/>
      <c r="H78" s="37"/>
      <c r="I78" s="37">
        <v>2</v>
      </c>
      <c r="J78" s="38"/>
      <c r="K78" s="85">
        <v>3</v>
      </c>
      <c r="L78" s="42" t="s">
        <v>18</v>
      </c>
      <c r="M78" s="55" t="s">
        <v>28</v>
      </c>
      <c r="N78" s="68" t="s">
        <v>245</v>
      </c>
      <c r="O78" s="44" t="s">
        <v>241</v>
      </c>
      <c r="P78" s="68" t="s">
        <v>246</v>
      </c>
    </row>
    <row r="79" spans="1:16" s="5" customFormat="1" ht="15" x14ac:dyDescent="0.25">
      <c r="A79" s="67" t="s">
        <v>247</v>
      </c>
      <c r="B79" s="51" t="s">
        <v>248</v>
      </c>
      <c r="C79" s="36"/>
      <c r="D79" s="37"/>
      <c r="E79" s="37"/>
      <c r="F79" s="65" t="s">
        <v>17</v>
      </c>
      <c r="G79" s="36">
        <v>2</v>
      </c>
      <c r="H79" s="37"/>
      <c r="I79" s="37"/>
      <c r="J79" s="38"/>
      <c r="K79" s="85">
        <v>2</v>
      </c>
      <c r="L79" s="45" t="s">
        <v>39</v>
      </c>
      <c r="M79" s="55" t="s">
        <v>28</v>
      </c>
      <c r="N79" s="68" t="s">
        <v>249</v>
      </c>
      <c r="O79" s="51" t="s">
        <v>250</v>
      </c>
      <c r="P79" s="68" t="s">
        <v>251</v>
      </c>
    </row>
    <row r="80" spans="1:16" s="5" customFormat="1" ht="15" x14ac:dyDescent="0.25">
      <c r="A80" s="67" t="s">
        <v>252</v>
      </c>
      <c r="B80" s="44" t="s">
        <v>253</v>
      </c>
      <c r="C80" s="36"/>
      <c r="D80" s="37"/>
      <c r="E80" s="37" t="s">
        <v>17</v>
      </c>
      <c r="F80" s="65"/>
      <c r="G80" s="36">
        <v>2</v>
      </c>
      <c r="H80" s="37"/>
      <c r="I80" s="37"/>
      <c r="J80" s="38"/>
      <c r="K80" s="85">
        <v>2</v>
      </c>
      <c r="L80" s="45" t="s">
        <v>39</v>
      </c>
      <c r="M80" s="55" t="s">
        <v>28</v>
      </c>
      <c r="N80" s="68" t="s">
        <v>254</v>
      </c>
      <c r="O80" s="44" t="s">
        <v>255</v>
      </c>
      <c r="P80" s="83" t="s">
        <v>256</v>
      </c>
    </row>
    <row r="81" spans="1:16" s="5" customFormat="1" ht="15" x14ac:dyDescent="0.25">
      <c r="A81" s="67" t="s">
        <v>257</v>
      </c>
      <c r="B81" s="44" t="s">
        <v>258</v>
      </c>
      <c r="C81" s="36"/>
      <c r="D81" s="37"/>
      <c r="E81" s="37" t="s">
        <v>17</v>
      </c>
      <c r="F81" s="65"/>
      <c r="G81" s="36"/>
      <c r="H81" s="37"/>
      <c r="I81" s="37">
        <v>2</v>
      </c>
      <c r="J81" s="38"/>
      <c r="K81" s="41">
        <v>3</v>
      </c>
      <c r="L81" s="42" t="s">
        <v>18</v>
      </c>
      <c r="M81" s="55" t="s">
        <v>28</v>
      </c>
      <c r="N81" s="68" t="s">
        <v>259</v>
      </c>
      <c r="O81" s="47" t="s">
        <v>260</v>
      </c>
      <c r="P81" s="68" t="s">
        <v>261</v>
      </c>
    </row>
    <row r="82" spans="1:16" s="5" customFormat="1" ht="15" x14ac:dyDescent="0.25">
      <c r="A82" s="67" t="s">
        <v>262</v>
      </c>
      <c r="B82" s="60" t="s">
        <v>263</v>
      </c>
      <c r="C82" s="36"/>
      <c r="D82" s="37"/>
      <c r="E82" s="37" t="s">
        <v>17</v>
      </c>
      <c r="F82" s="65"/>
      <c r="G82" s="36">
        <v>2</v>
      </c>
      <c r="H82" s="37"/>
      <c r="I82" s="37"/>
      <c r="J82" s="38"/>
      <c r="K82" s="41">
        <v>2</v>
      </c>
      <c r="L82" s="45" t="s">
        <v>39</v>
      </c>
      <c r="M82" s="55" t="s">
        <v>28</v>
      </c>
      <c r="N82" s="68" t="s">
        <v>264</v>
      </c>
      <c r="O82" s="44" t="s">
        <v>265</v>
      </c>
      <c r="P82" s="68" t="s">
        <v>266</v>
      </c>
    </row>
    <row r="83" spans="1:16" s="5" customFormat="1" ht="15" customHeight="1" x14ac:dyDescent="0.2">
      <c r="A83" s="140" t="s">
        <v>32</v>
      </c>
      <c r="B83" s="141"/>
      <c r="C83" s="113"/>
      <c r="D83" s="113"/>
      <c r="E83" s="113"/>
      <c r="F83" s="113"/>
      <c r="G83" s="142">
        <f>SUM(C83:F83)</f>
        <v>0</v>
      </c>
      <c r="H83" s="143"/>
      <c r="I83" s="143"/>
      <c r="J83" s="143"/>
      <c r="K83" s="143"/>
      <c r="L83" s="143"/>
      <c r="M83" s="114"/>
      <c r="N83" s="114"/>
      <c r="O83" s="71"/>
      <c r="P83" s="78"/>
    </row>
    <row r="84" spans="1:16" s="5" customFormat="1" ht="15" customHeight="1" x14ac:dyDescent="0.2">
      <c r="A84" s="144" t="s">
        <v>33</v>
      </c>
      <c r="B84" s="145"/>
      <c r="C84" s="146" t="s">
        <v>267</v>
      </c>
      <c r="D84" s="146"/>
      <c r="E84" s="146"/>
      <c r="F84" s="146"/>
      <c r="G84" s="146">
        <v>10</v>
      </c>
      <c r="H84" s="147"/>
      <c r="I84" s="147"/>
      <c r="J84" s="147"/>
      <c r="K84" s="147"/>
      <c r="L84" s="147"/>
      <c r="M84" s="107"/>
      <c r="N84" s="107"/>
      <c r="O84" s="71"/>
      <c r="P84" s="78"/>
    </row>
    <row r="85" spans="1:16" s="5" customFormat="1" ht="15" customHeight="1" x14ac:dyDescent="0.2">
      <c r="A85" s="132" t="s">
        <v>34</v>
      </c>
      <c r="B85" s="133"/>
      <c r="C85" s="108"/>
      <c r="D85" s="108"/>
      <c r="E85" s="108"/>
      <c r="F85" s="108"/>
      <c r="G85" s="134">
        <f>SUM(C85:F85)</f>
        <v>0</v>
      </c>
      <c r="H85" s="135"/>
      <c r="I85" s="135"/>
      <c r="J85" s="135"/>
      <c r="K85" s="135"/>
      <c r="L85" s="135"/>
      <c r="M85" s="109"/>
      <c r="N85" s="109"/>
      <c r="O85" s="71"/>
      <c r="P85" s="78"/>
    </row>
    <row r="86" spans="1:16" s="5" customFormat="1" ht="20.100000000000001" customHeight="1" x14ac:dyDescent="0.2">
      <c r="A86" s="138" t="s">
        <v>268</v>
      </c>
      <c r="B86" s="139"/>
      <c r="C86" s="151"/>
      <c r="D86" s="152"/>
      <c r="E86" s="152"/>
      <c r="F86" s="152"/>
      <c r="G86" s="152"/>
      <c r="H86" s="152"/>
      <c r="I86" s="152"/>
      <c r="J86" s="152"/>
      <c r="K86" s="152"/>
      <c r="L86" s="152"/>
      <c r="M86" s="111"/>
      <c r="N86" s="111"/>
      <c r="O86" s="111"/>
      <c r="P86" s="79"/>
    </row>
    <row r="87" spans="1:16" s="5" customFormat="1" ht="15" x14ac:dyDescent="0.25">
      <c r="A87" s="30" t="s">
        <v>269</v>
      </c>
      <c r="B87" s="61" t="s">
        <v>270</v>
      </c>
      <c r="C87" s="17"/>
      <c r="D87" s="10"/>
      <c r="E87" s="10" t="s">
        <v>17</v>
      </c>
      <c r="F87" s="9"/>
      <c r="G87" s="17"/>
      <c r="H87" s="12"/>
      <c r="I87" s="12">
        <v>10</v>
      </c>
      <c r="J87" s="18"/>
      <c r="K87" s="19">
        <v>15</v>
      </c>
      <c r="L87" s="19" t="s">
        <v>18</v>
      </c>
      <c r="M87" s="53" t="s">
        <v>271</v>
      </c>
      <c r="N87" s="57" t="s">
        <v>272</v>
      </c>
      <c r="O87" s="28"/>
      <c r="P87" s="82" t="s">
        <v>273</v>
      </c>
    </row>
    <row r="88" spans="1:16" s="5" customFormat="1" ht="15" x14ac:dyDescent="0.25">
      <c r="A88" s="30" t="s">
        <v>274</v>
      </c>
      <c r="B88" s="61" t="s">
        <v>275</v>
      </c>
      <c r="C88" s="16"/>
      <c r="D88" s="10"/>
      <c r="E88" s="10"/>
      <c r="F88" s="9" t="s">
        <v>17</v>
      </c>
      <c r="G88" s="17"/>
      <c r="H88" s="12"/>
      <c r="I88" s="12">
        <v>10</v>
      </c>
      <c r="J88" s="18"/>
      <c r="K88" s="19">
        <v>15</v>
      </c>
      <c r="L88" s="19" t="s">
        <v>18</v>
      </c>
      <c r="M88" s="53" t="s">
        <v>271</v>
      </c>
      <c r="N88" s="57" t="s">
        <v>276</v>
      </c>
      <c r="O88" s="56"/>
      <c r="P88" s="82" t="s">
        <v>277</v>
      </c>
    </row>
    <row r="89" spans="1:16" s="5" customFormat="1" ht="15" customHeight="1" x14ac:dyDescent="0.2">
      <c r="A89" s="140" t="s">
        <v>32</v>
      </c>
      <c r="B89" s="141"/>
      <c r="C89" s="21">
        <f>SUMIF(C87:C88,"=x",$G87:$G88)+SUMIF(C87:C88,"=x",$H87:$H88)+SUMIF(C87:C88,"=x",$I87:$I88)</f>
        <v>0</v>
      </c>
      <c r="D89" s="113">
        <f>SUMIF(D87:D88,"=x",$G87:$G88)+SUMIF(D87:D88,"=x",$H87:$H88)+SUMIF(D87:D88,"=x",$I87:$I88)</f>
        <v>0</v>
      </c>
      <c r="E89" s="113">
        <f>SUMIF(E87:E88,"=x",$G87:$G88)+SUMIF(E87:E88,"=x",$H87:$H88)+SUMIF(E87:E88,"=x",$I87:$I88)</f>
        <v>10</v>
      </c>
      <c r="F89" s="113">
        <f>SUMIF(F87:F88,"=x",$G87:$G88)+SUMIF(F87:F88,"=x",$H87:$H88)+SUMIF(F87:F88,"=x",$I87:$I88)</f>
        <v>10</v>
      </c>
      <c r="G89" s="142">
        <f>SUM(C89:F89)</f>
        <v>20</v>
      </c>
      <c r="H89" s="143"/>
      <c r="I89" s="143"/>
      <c r="J89" s="143"/>
      <c r="K89" s="143"/>
      <c r="L89" s="143"/>
      <c r="M89" s="114"/>
      <c r="N89" s="114"/>
      <c r="O89" s="71"/>
      <c r="P89" s="78"/>
    </row>
    <row r="90" spans="1:16" s="5" customFormat="1" ht="15" customHeight="1" x14ac:dyDescent="0.2">
      <c r="A90" s="144" t="s">
        <v>33</v>
      </c>
      <c r="B90" s="145"/>
      <c r="C90" s="22">
        <f>SUMIF(C87:C88,"=x",$K87:$K88)</f>
        <v>0</v>
      </c>
      <c r="D90" s="106">
        <f>SUMIF(D87:D88,"=x",$K87:$K88)</f>
        <v>0</v>
      </c>
      <c r="E90" s="106">
        <f>SUMIF(E87:E88,"=x",$K87:$K88)</f>
        <v>15</v>
      </c>
      <c r="F90" s="106">
        <f>SUMIF(F87:F88,"=x",$K87:$K88)</f>
        <v>15</v>
      </c>
      <c r="G90" s="146">
        <f>SUM(C90:F90)</f>
        <v>30</v>
      </c>
      <c r="H90" s="147"/>
      <c r="I90" s="147"/>
      <c r="J90" s="147"/>
      <c r="K90" s="147"/>
      <c r="L90" s="147"/>
      <c r="M90" s="107"/>
      <c r="N90" s="107"/>
      <c r="O90" s="71"/>
      <c r="P90" s="78"/>
    </row>
    <row r="91" spans="1:16" s="5" customFormat="1" ht="15" customHeight="1" x14ac:dyDescent="0.2">
      <c r="A91" s="132" t="s">
        <v>34</v>
      </c>
      <c r="B91" s="133"/>
      <c r="C91" s="20">
        <f>COUNTIFS(C87:C88,"x",$L87:$L88,"K(5)")+COUNTIFS(C87:C88,"x",$L87:$L88,"AK(5)")+COUNTIFS(C87:C88,"x",$L87:$L88,"BK(5)")</f>
        <v>0</v>
      </c>
      <c r="D91" s="108">
        <f t="shared" ref="D91:F91" si="3">COUNTIFS(D87:D88,"x",$L87:$L88,"K(5)")+COUNTIFS(D87:D88,"x",$L87:$L88,"AK(5)")+COUNTIFS(D87:D88,"x",$L87:$L88,"BK(5)")</f>
        <v>0</v>
      </c>
      <c r="E91" s="108">
        <f t="shared" si="3"/>
        <v>0</v>
      </c>
      <c r="F91" s="108">
        <f t="shared" si="3"/>
        <v>0</v>
      </c>
      <c r="G91" s="134">
        <f>SUM(C91:F91)</f>
        <v>0</v>
      </c>
      <c r="H91" s="135"/>
      <c r="I91" s="135"/>
      <c r="J91" s="135"/>
      <c r="K91" s="135"/>
      <c r="L91" s="135"/>
      <c r="M91" s="109"/>
      <c r="N91" s="109"/>
      <c r="O91" s="71"/>
      <c r="P91" s="78"/>
    </row>
    <row r="92" spans="1:16" s="5" customFormat="1" ht="20.100000000000001" customHeight="1" x14ac:dyDescent="0.2">
      <c r="A92" s="138" t="s">
        <v>278</v>
      </c>
      <c r="B92" s="139"/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11"/>
      <c r="N92" s="111"/>
      <c r="O92" s="111"/>
      <c r="P92" s="79"/>
    </row>
    <row r="93" spans="1:16" s="5" customFormat="1" ht="15" x14ac:dyDescent="0.25">
      <c r="A93" s="27"/>
      <c r="B93" s="62" t="s">
        <v>279</v>
      </c>
      <c r="C93" s="17" t="s">
        <v>17</v>
      </c>
      <c r="D93" s="10"/>
      <c r="E93" s="10"/>
      <c r="F93" s="9"/>
      <c r="G93" s="17">
        <v>2</v>
      </c>
      <c r="H93" s="12"/>
      <c r="I93" s="12"/>
      <c r="J93" s="18"/>
      <c r="K93" s="19">
        <v>2</v>
      </c>
      <c r="L93" s="19"/>
      <c r="M93" s="53" t="s">
        <v>271</v>
      </c>
      <c r="N93" s="17"/>
      <c r="O93" s="86"/>
      <c r="P93" s="87"/>
    </row>
    <row r="94" spans="1:16" s="5" customFormat="1" ht="15" x14ac:dyDescent="0.25">
      <c r="A94" s="27"/>
      <c r="B94" s="62" t="s">
        <v>279</v>
      </c>
      <c r="C94" s="17"/>
      <c r="D94" s="10" t="s">
        <v>17</v>
      </c>
      <c r="E94" s="10"/>
      <c r="F94" s="9"/>
      <c r="G94" s="17">
        <v>2</v>
      </c>
      <c r="H94" s="12"/>
      <c r="I94" s="12"/>
      <c r="J94" s="18"/>
      <c r="K94" s="19">
        <v>2</v>
      </c>
      <c r="L94" s="19"/>
      <c r="M94" s="53" t="s">
        <v>271</v>
      </c>
      <c r="N94" s="17"/>
      <c r="O94" s="86"/>
      <c r="P94" s="87"/>
    </row>
    <row r="95" spans="1:16" s="5" customFormat="1" ht="15" x14ac:dyDescent="0.25">
      <c r="A95" s="27"/>
      <c r="B95" s="62" t="s">
        <v>279</v>
      </c>
      <c r="C95" s="16"/>
      <c r="D95" s="10"/>
      <c r="E95" s="10"/>
      <c r="F95" s="9" t="s">
        <v>17</v>
      </c>
      <c r="G95" s="17">
        <v>2</v>
      </c>
      <c r="H95" s="12"/>
      <c r="I95" s="12"/>
      <c r="J95" s="18"/>
      <c r="K95" s="19">
        <v>2</v>
      </c>
      <c r="L95" s="19"/>
      <c r="M95" s="53" t="s">
        <v>271</v>
      </c>
      <c r="N95" s="17"/>
      <c r="O95" s="88"/>
      <c r="P95" s="87"/>
    </row>
    <row r="96" spans="1:16" s="5" customFormat="1" ht="15" customHeight="1" x14ac:dyDescent="0.2">
      <c r="A96" s="140" t="s">
        <v>32</v>
      </c>
      <c r="B96" s="141"/>
      <c r="C96" s="21">
        <f>SUMIF(C93:C95,"=x",$G93:$G95)+SUMIF(C93:C95,"=x",$H93:$H95)+SUMIF(C93:C95,"=x",$I93:$I95)</f>
        <v>2</v>
      </c>
      <c r="D96" s="113">
        <f>SUMIF(D93:D95,"=x",$G93:$G95)+SUMIF(D93:D95,"=x",$H93:$H95)+SUMIF(D93:D95,"=x",$I93:$I95)</f>
        <v>2</v>
      </c>
      <c r="E96" s="113">
        <f>SUMIF(E93:E95,"=x",$G93:$G95)+SUMIF(E93:E95,"=x",$H93:$H95)+SUMIF(E93:E95,"=x",$I93:$I95)</f>
        <v>0</v>
      </c>
      <c r="F96" s="113">
        <f>SUMIF(F93:F95,"=x",$G93:$G95)+SUMIF(F93:F95,"=x",$H93:$H95)+SUMIF(F93:F95,"=x",$I93:$I95)</f>
        <v>2</v>
      </c>
      <c r="G96" s="142">
        <f>SUM(C96:F96)</f>
        <v>6</v>
      </c>
      <c r="H96" s="143"/>
      <c r="I96" s="143"/>
      <c r="J96" s="143"/>
      <c r="K96" s="143"/>
      <c r="L96" s="148"/>
      <c r="M96" s="114"/>
      <c r="N96" s="91"/>
      <c r="O96" s="71"/>
      <c r="P96" s="89"/>
    </row>
    <row r="97" spans="1:26" s="5" customFormat="1" ht="15" customHeight="1" x14ac:dyDescent="0.2">
      <c r="A97" s="144" t="s">
        <v>33</v>
      </c>
      <c r="B97" s="145"/>
      <c r="C97" s="22">
        <f>SUMIF(C93:C95,"=x",$K93:$K95)</f>
        <v>2</v>
      </c>
      <c r="D97" s="106">
        <f>SUMIF(D93:D95,"=x",$K93:$K95)</f>
        <v>2</v>
      </c>
      <c r="E97" s="106">
        <f>SUMIF(E93:E95,"=x",$K93:$K95)</f>
        <v>0</v>
      </c>
      <c r="F97" s="106">
        <f>SUMIF(F93:F95,"=x",$K93:$K95)</f>
        <v>2</v>
      </c>
      <c r="G97" s="146">
        <f>SUM(C97:F97)</f>
        <v>6</v>
      </c>
      <c r="H97" s="147"/>
      <c r="I97" s="147"/>
      <c r="J97" s="147"/>
      <c r="K97" s="147"/>
      <c r="L97" s="149"/>
      <c r="M97" s="107"/>
      <c r="N97" s="92"/>
      <c r="O97" s="71"/>
      <c r="P97" s="89"/>
    </row>
    <row r="98" spans="1:26" s="5" customFormat="1" ht="15" customHeight="1" x14ac:dyDescent="0.2">
      <c r="A98" s="132" t="s">
        <v>34</v>
      </c>
      <c r="B98" s="133"/>
      <c r="C98" s="20">
        <f>COUNTIFS(C93:C95,"x",$L93:$L95,"K")+COUNTIFS(C93:C95,"x",$L93:$L95,"AK")+COUNTIFS(C93:C95,"x",$L93:$L95,"BK")</f>
        <v>0</v>
      </c>
      <c r="D98" s="108">
        <f>COUNTIFS(D93:D95,"x",$L93:$L95,"K")+COUNTIFS(D93:D95,"x",$L93:$L95,"AK")+COUNTIFS(D93:D95,"x",$L93:$L95,"BK")</f>
        <v>0</v>
      </c>
      <c r="E98" s="108">
        <f>COUNTIFS(E93:E95,"x",$L93:$L95,"K")+COUNTIFS(E93:E95,"x",$L93:$L95,"AK")+COUNTIFS(E93:E95,"x",$L93:$L95,"BK")</f>
        <v>0</v>
      </c>
      <c r="F98" s="108">
        <f>SUMPRODUCT(--(F$5:F$7="x"),--($L$5:$L$7="K"))</f>
        <v>0</v>
      </c>
      <c r="G98" s="134">
        <f>SUM(C98:F98)</f>
        <v>0</v>
      </c>
      <c r="H98" s="135"/>
      <c r="I98" s="135"/>
      <c r="J98" s="135"/>
      <c r="K98" s="135"/>
      <c r="L98" s="150"/>
      <c r="M98" s="109"/>
      <c r="N98" s="93"/>
      <c r="O98" s="71"/>
      <c r="P98" s="89"/>
    </row>
    <row r="99" spans="1:26" s="5" customFormat="1" ht="20.100000000000001" customHeight="1" x14ac:dyDescent="0.2">
      <c r="A99" s="138" t="s">
        <v>280</v>
      </c>
      <c r="B99" s="139"/>
      <c r="C99" s="75"/>
      <c r="D99" s="76"/>
      <c r="E99" s="76"/>
      <c r="F99" s="76"/>
      <c r="G99" s="76"/>
      <c r="H99" s="76"/>
      <c r="I99" s="76"/>
      <c r="J99" s="76"/>
      <c r="K99" s="76"/>
      <c r="L99" s="98"/>
      <c r="M99" s="94"/>
      <c r="N99" s="94"/>
    </row>
    <row r="100" spans="1:26" s="5" customFormat="1" ht="15" customHeight="1" x14ac:dyDescent="0.2">
      <c r="A100" s="140" t="s">
        <v>32</v>
      </c>
      <c r="B100" s="141"/>
      <c r="C100" s="21"/>
      <c r="D100" s="113"/>
      <c r="E100" s="113"/>
      <c r="F100" s="113"/>
      <c r="G100" s="142">
        <f>SUM(C100:F100)</f>
        <v>0</v>
      </c>
      <c r="H100" s="143"/>
      <c r="I100" s="143"/>
      <c r="J100" s="143"/>
      <c r="K100" s="143"/>
      <c r="L100" s="143"/>
      <c r="M100" s="95"/>
      <c r="N100" s="95"/>
    </row>
    <row r="101" spans="1:26" s="5" customFormat="1" ht="15" customHeight="1" x14ac:dyDescent="0.2">
      <c r="A101" s="144" t="s">
        <v>33</v>
      </c>
      <c r="B101" s="145"/>
      <c r="C101" s="22"/>
      <c r="D101" s="106"/>
      <c r="E101" s="106"/>
      <c r="F101" s="106"/>
      <c r="G101" s="146">
        <f>G9+G16+G27+G40+G54+G84+G90+G97</f>
        <v>120</v>
      </c>
      <c r="H101" s="147"/>
      <c r="I101" s="147"/>
      <c r="J101" s="147"/>
      <c r="K101" s="147"/>
      <c r="L101" s="147"/>
      <c r="M101" s="96"/>
      <c r="N101" s="96"/>
    </row>
    <row r="102" spans="1:26" s="5" customFormat="1" ht="15" customHeight="1" x14ac:dyDescent="0.2">
      <c r="A102" s="132" t="s">
        <v>34</v>
      </c>
      <c r="B102" s="133"/>
      <c r="C102" s="90"/>
      <c r="D102" s="108">
        <f>COUNTIFS(D96:D99,"x",$L96:$L99,"K")+COUNTIFS(D96:D99,"x",$L96:$L99,"AK")+COUNTIFS(D96:D99,"x",$L96:$L99,"BK")</f>
        <v>0</v>
      </c>
      <c r="E102" s="108">
        <f>COUNTIFS(E96:E99,"x",$L96:$L99,"K")+COUNTIFS(E96:E99,"x",$L96:$L99,"AK")+COUNTIFS(E96:E99,"x",$L96:$L99,"BK")</f>
        <v>0</v>
      </c>
      <c r="F102" s="108">
        <f>SUMPRODUCT(--(F$5:F$7="x"),--($L$5:$L$7="K"))</f>
        <v>0</v>
      </c>
      <c r="G102" s="134"/>
      <c r="H102" s="135"/>
      <c r="I102" s="135"/>
      <c r="J102" s="135"/>
      <c r="K102" s="135"/>
      <c r="L102" s="135"/>
      <c r="M102" s="97"/>
      <c r="N102" s="97"/>
    </row>
    <row r="103" spans="1:26" s="5" customFormat="1" x14ac:dyDescent="0.2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24"/>
      <c r="M103" s="24"/>
      <c r="N103" s="24"/>
    </row>
    <row r="104" spans="1:26" s="5" customFormat="1" x14ac:dyDescent="0.2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24"/>
      <c r="M104" s="24"/>
      <c r="N104" s="24"/>
    </row>
    <row r="105" spans="1:26" s="5" customFormat="1" x14ac:dyDescent="0.2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24"/>
      <c r="M105" s="24"/>
      <c r="N105" s="24"/>
    </row>
    <row r="106" spans="1:26" s="5" customFormat="1" x14ac:dyDescent="0.2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24"/>
      <c r="M106" s="24"/>
      <c r="N106" s="24"/>
    </row>
    <row r="107" spans="1:26" s="5" customFormat="1" x14ac:dyDescent="0.2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24"/>
      <c r="M107" s="24"/>
      <c r="N107" s="24"/>
    </row>
    <row r="108" spans="1:26" s="5" customFormat="1" x14ac:dyDescent="0.2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24"/>
      <c r="M108" s="24"/>
      <c r="N108" s="24"/>
    </row>
    <row r="109" spans="1:26" s="5" customFormat="1" x14ac:dyDescent="0.2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24"/>
      <c r="M109" s="24"/>
      <c r="N109" s="24"/>
    </row>
    <row r="110" spans="1:26" s="5" customFormat="1" x14ac:dyDescent="0.2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24"/>
      <c r="M110" s="24"/>
      <c r="N110" s="24"/>
    </row>
    <row r="111" spans="1:26" s="6" customFormat="1" x14ac:dyDescent="0.2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24"/>
      <c r="M111" s="24"/>
      <c r="N111" s="24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s="6" customFormat="1" x14ac:dyDescent="0.2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24"/>
      <c r="M112" s="24"/>
      <c r="N112" s="24"/>
      <c r="O112" s="5"/>
      <c r="P112" s="5"/>
      <c r="Q112" s="5"/>
      <c r="R112" s="5"/>
      <c r="S112" s="5"/>
      <c r="T112" s="5"/>
    </row>
    <row r="113" spans="1:15" s="6" customFormat="1" x14ac:dyDescent="0.2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24"/>
      <c r="M113" s="24"/>
      <c r="N113" s="24"/>
      <c r="O113" s="26"/>
    </row>
    <row r="114" spans="1:15" s="6" customFormat="1" x14ac:dyDescent="0.2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24"/>
      <c r="M114" s="24"/>
      <c r="N114" s="24"/>
      <c r="O114" s="26"/>
    </row>
    <row r="115" spans="1:15" s="5" customFormat="1" x14ac:dyDescent="0.2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24"/>
      <c r="M115" s="24"/>
      <c r="N115" s="24"/>
      <c r="O115" s="26"/>
    </row>
    <row r="116" spans="1:15" s="5" customFormat="1" x14ac:dyDescent="0.2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24"/>
      <c r="M116" s="24"/>
      <c r="N116" s="24"/>
      <c r="O116" s="26"/>
    </row>
    <row r="117" spans="1:15" s="5" customFormat="1" x14ac:dyDescent="0.2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24"/>
      <c r="M117" s="24"/>
      <c r="N117" s="24"/>
      <c r="O117" s="26"/>
    </row>
    <row r="118" spans="1:15" s="5" customFormat="1" x14ac:dyDescent="0.2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24"/>
      <c r="M118" s="24"/>
      <c r="N118" s="24"/>
      <c r="O118" s="26"/>
    </row>
    <row r="119" spans="1:15" s="5" customFormat="1" x14ac:dyDescent="0.2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24"/>
      <c r="M119" s="24"/>
      <c r="N119" s="24"/>
      <c r="O119" s="26"/>
    </row>
    <row r="120" spans="1:15" s="5" customFormat="1" x14ac:dyDescent="0.2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24"/>
      <c r="M120" s="24"/>
      <c r="N120" s="24"/>
      <c r="O120" s="26"/>
    </row>
    <row r="121" spans="1:15" s="6" customFormat="1" x14ac:dyDescent="0.2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24"/>
      <c r="M121" s="24"/>
      <c r="N121" s="24"/>
      <c r="O121" s="26"/>
    </row>
    <row r="122" spans="1:15" s="6" customFormat="1" x14ac:dyDescent="0.2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24"/>
      <c r="M122" s="24"/>
      <c r="N122" s="24"/>
      <c r="O122" s="26"/>
    </row>
    <row r="123" spans="1:15" s="6" customFormat="1" x14ac:dyDescent="0.2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24"/>
      <c r="M123" s="24"/>
      <c r="N123" s="24"/>
      <c r="O123" s="26"/>
    </row>
    <row r="124" spans="1:15" s="6" customFormat="1" x14ac:dyDescent="0.2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24"/>
      <c r="M124" s="24"/>
      <c r="N124" s="24"/>
      <c r="O124" s="26"/>
    </row>
    <row r="125" spans="1:15" s="6" customFormat="1" x14ac:dyDescent="0.2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24"/>
      <c r="M125" s="24"/>
      <c r="N125" s="24"/>
      <c r="O125" s="26"/>
    </row>
    <row r="126" spans="1:15" s="7" customFormat="1" x14ac:dyDescent="0.2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24"/>
      <c r="M126" s="24"/>
      <c r="N126" s="24"/>
      <c r="O126" s="26"/>
    </row>
    <row r="127" spans="1:15" s="8" customFormat="1" x14ac:dyDescent="0.2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24"/>
      <c r="M127" s="24"/>
      <c r="N127" s="24"/>
      <c r="O127" s="26"/>
    </row>
    <row r="128" spans="1:15" s="5" customFormat="1" x14ac:dyDescent="0.2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24"/>
      <c r="M128" s="24"/>
      <c r="N128" s="24"/>
      <c r="O128" s="26"/>
    </row>
    <row r="129" spans="1:15" s="5" customFormat="1" x14ac:dyDescent="0.2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24"/>
      <c r="M129" s="24"/>
      <c r="N129" s="24"/>
      <c r="O129" s="26"/>
    </row>
    <row r="130" spans="1:15" s="5" customFormat="1" x14ac:dyDescent="0.2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24"/>
      <c r="M130" s="24"/>
      <c r="N130" s="24"/>
      <c r="O130" s="26"/>
    </row>
    <row r="131" spans="1:15" s="6" customFormat="1" x14ac:dyDescent="0.2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24"/>
      <c r="M131" s="24"/>
      <c r="N131" s="24"/>
      <c r="O131" s="26"/>
    </row>
    <row r="132" spans="1:15" s="5" customFormat="1" x14ac:dyDescent="0.2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24"/>
      <c r="M132" s="24"/>
      <c r="N132" s="24"/>
      <c r="O132" s="26"/>
    </row>
    <row r="133" spans="1:15" s="5" customFormat="1" x14ac:dyDescent="0.2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24"/>
      <c r="M133" s="24"/>
      <c r="N133" s="24"/>
      <c r="O133" s="26"/>
    </row>
    <row r="134" spans="1:15" s="5" customFormat="1" x14ac:dyDescent="0.2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24"/>
      <c r="M134" s="24"/>
      <c r="N134" s="24"/>
      <c r="O134" s="26"/>
    </row>
    <row r="135" spans="1:15" s="5" customFormat="1" x14ac:dyDescent="0.2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24"/>
      <c r="M135" s="24"/>
      <c r="N135" s="24"/>
      <c r="O135" s="26"/>
    </row>
    <row r="136" spans="1:15" s="5" customFormat="1" x14ac:dyDescent="0.2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24"/>
      <c r="M136" s="24"/>
      <c r="N136" s="24"/>
      <c r="O136" s="26"/>
    </row>
    <row r="137" spans="1:15" s="5" customFormat="1" x14ac:dyDescent="0.2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24"/>
      <c r="M137" s="24"/>
      <c r="N137" s="24"/>
      <c r="O137" s="26"/>
    </row>
    <row r="138" spans="1:15" s="5" customFormat="1" x14ac:dyDescent="0.2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24"/>
      <c r="M138" s="24"/>
      <c r="N138" s="24"/>
      <c r="O138" s="26"/>
    </row>
    <row r="139" spans="1:15" s="5" customFormat="1" x14ac:dyDescent="0.2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24"/>
      <c r="M139" s="24"/>
      <c r="N139" s="24"/>
      <c r="O139" s="26"/>
    </row>
    <row r="140" spans="1:15" s="6" customFormat="1" x14ac:dyDescent="0.2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24"/>
      <c r="M140" s="24"/>
      <c r="N140" s="24"/>
      <c r="O140" s="26"/>
    </row>
    <row r="141" spans="1:15" s="6" customFormat="1" x14ac:dyDescent="0.2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24"/>
      <c r="M141" s="24"/>
      <c r="N141" s="24"/>
      <c r="O141" s="26"/>
    </row>
    <row r="142" spans="1:15" s="6" customFormat="1" x14ac:dyDescent="0.2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24"/>
      <c r="M142" s="24"/>
      <c r="N142" s="24"/>
      <c r="O142" s="26"/>
    </row>
    <row r="143" spans="1:15" s="6" customFormat="1" x14ac:dyDescent="0.2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24"/>
      <c r="M143" s="24"/>
      <c r="N143" s="24"/>
      <c r="O143" s="26"/>
    </row>
    <row r="144" spans="1:15" s="6" customFormat="1" x14ac:dyDescent="0.2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24"/>
      <c r="M144" s="24"/>
      <c r="N144" s="24"/>
      <c r="O144" s="26"/>
    </row>
    <row r="145" spans="1:15" s="5" customFormat="1" x14ac:dyDescent="0.2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24"/>
      <c r="M145" s="24"/>
      <c r="N145" s="24"/>
      <c r="O145" s="26"/>
    </row>
    <row r="146" spans="1:15" s="5" customFormat="1" x14ac:dyDescent="0.2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24"/>
      <c r="M146" s="24"/>
      <c r="N146" s="24"/>
      <c r="O146" s="26"/>
    </row>
    <row r="147" spans="1:15" s="5" customFormat="1" x14ac:dyDescent="0.2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24"/>
      <c r="M147" s="24"/>
      <c r="N147" s="24"/>
      <c r="O147" s="26"/>
    </row>
    <row r="148" spans="1:15" s="5" customFormat="1" x14ac:dyDescent="0.2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24"/>
      <c r="M148" s="24"/>
      <c r="N148" s="24"/>
      <c r="O148" s="26"/>
    </row>
    <row r="149" spans="1:15" s="5" customFormat="1" x14ac:dyDescent="0.2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24"/>
      <c r="M149" s="24"/>
      <c r="N149" s="24"/>
      <c r="O149" s="26"/>
    </row>
    <row r="150" spans="1:15" s="5" customFormat="1" x14ac:dyDescent="0.2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24"/>
      <c r="M150" s="24"/>
      <c r="N150" s="24"/>
      <c r="O150" s="26"/>
    </row>
    <row r="151" spans="1:15" s="5" customFormat="1" x14ac:dyDescent="0.2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24"/>
      <c r="M151" s="24"/>
      <c r="N151" s="24"/>
      <c r="O151" s="26"/>
    </row>
    <row r="152" spans="1:15" s="5" customFormat="1" x14ac:dyDescent="0.2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24"/>
      <c r="M152" s="24"/>
      <c r="N152" s="24"/>
      <c r="O152" s="26"/>
    </row>
    <row r="153" spans="1:15" s="5" customFormat="1" x14ac:dyDescent="0.2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24"/>
      <c r="M153" s="24"/>
      <c r="N153" s="24"/>
      <c r="O153" s="26"/>
    </row>
    <row r="154" spans="1:15" s="6" customFormat="1" x14ac:dyDescent="0.2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24"/>
      <c r="M154" s="24"/>
      <c r="N154" s="24"/>
      <c r="O154" s="26"/>
    </row>
    <row r="155" spans="1:15" s="6" customFormat="1" x14ac:dyDescent="0.2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24"/>
      <c r="M155" s="24"/>
      <c r="N155" s="24"/>
      <c r="O155" s="26"/>
    </row>
    <row r="156" spans="1:15" s="6" customFormat="1" x14ac:dyDescent="0.2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24"/>
      <c r="M156" s="24"/>
      <c r="N156" s="24"/>
      <c r="O156" s="26"/>
    </row>
    <row r="157" spans="1:15" s="5" customFormat="1" x14ac:dyDescent="0.2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24"/>
      <c r="M157" s="24"/>
      <c r="N157" s="24"/>
      <c r="O157" s="26"/>
    </row>
    <row r="158" spans="1:15" s="5" customFormat="1" x14ac:dyDescent="0.2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24"/>
      <c r="M158" s="24"/>
      <c r="N158" s="24"/>
      <c r="O158" s="26"/>
    </row>
    <row r="159" spans="1:15" s="5" customFormat="1" x14ac:dyDescent="0.2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24"/>
      <c r="M159" s="24"/>
      <c r="N159" s="24"/>
      <c r="O159" s="26"/>
    </row>
    <row r="160" spans="1:15" s="5" customFormat="1" x14ac:dyDescent="0.2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24"/>
      <c r="M160" s="24"/>
      <c r="N160" s="24"/>
      <c r="O160" s="26"/>
    </row>
    <row r="161" spans="1:15" s="5" customFormat="1" x14ac:dyDescent="0.2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24"/>
      <c r="M161" s="24"/>
      <c r="N161" s="24"/>
      <c r="O161" s="26"/>
    </row>
    <row r="162" spans="1:15" s="5" customFormat="1" x14ac:dyDescent="0.2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24"/>
      <c r="M162" s="24"/>
      <c r="N162" s="24"/>
      <c r="O162" s="26"/>
    </row>
    <row r="163" spans="1:15" s="5" customFormat="1" x14ac:dyDescent="0.2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24"/>
      <c r="M163" s="24"/>
      <c r="N163" s="24"/>
      <c r="O163" s="26"/>
    </row>
    <row r="164" spans="1:15" s="6" customFormat="1" x14ac:dyDescent="0.2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24"/>
      <c r="M164" s="24"/>
      <c r="N164" s="24"/>
      <c r="O164" s="26"/>
    </row>
    <row r="165" spans="1:15" s="5" customFormat="1" x14ac:dyDescent="0.2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24"/>
      <c r="M165" s="24"/>
      <c r="N165" s="24"/>
      <c r="O165" s="26"/>
    </row>
    <row r="166" spans="1:15" s="5" customFormat="1" x14ac:dyDescent="0.2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24"/>
      <c r="M166" s="24"/>
      <c r="N166" s="24"/>
      <c r="O166" s="26"/>
    </row>
    <row r="167" spans="1:15" s="5" customFormat="1" x14ac:dyDescent="0.2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24"/>
      <c r="M167" s="24"/>
      <c r="N167" s="24"/>
      <c r="O167" s="26"/>
    </row>
    <row r="168" spans="1:15" s="5" customFormat="1" x14ac:dyDescent="0.2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24"/>
      <c r="M168" s="24"/>
      <c r="N168" s="24"/>
      <c r="O168" s="26"/>
    </row>
    <row r="169" spans="1:15" s="5" customFormat="1" x14ac:dyDescent="0.2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24"/>
      <c r="M169" s="24"/>
      <c r="N169" s="24"/>
      <c r="O169" s="26"/>
    </row>
    <row r="170" spans="1:15" s="5" customFormat="1" x14ac:dyDescent="0.2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24"/>
      <c r="M170" s="24"/>
      <c r="N170" s="24"/>
      <c r="O170" s="26"/>
    </row>
    <row r="171" spans="1:15" s="5" customFormat="1" x14ac:dyDescent="0.2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24"/>
      <c r="M171" s="24"/>
      <c r="N171" s="24"/>
      <c r="O171" s="26"/>
    </row>
    <row r="172" spans="1:15" s="5" customFormat="1" x14ac:dyDescent="0.2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24"/>
      <c r="M172" s="24"/>
      <c r="N172" s="24"/>
      <c r="O172" s="26"/>
    </row>
    <row r="173" spans="1:15" s="5" customFormat="1" x14ac:dyDescent="0.2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24"/>
      <c r="M173" s="24"/>
      <c r="N173" s="24"/>
      <c r="O173" s="26"/>
    </row>
  </sheetData>
  <mergeCells count="87">
    <mergeCell ref="G27:L27"/>
    <mergeCell ref="A28:B28"/>
    <mergeCell ref="G28:L28"/>
    <mergeCell ref="C29:F29"/>
    <mergeCell ref="A42:B42"/>
    <mergeCell ref="C42:F42"/>
    <mergeCell ref="G42:L42"/>
    <mergeCell ref="A41:B41"/>
    <mergeCell ref="G41:L41"/>
    <mergeCell ref="A39:B39"/>
    <mergeCell ref="G39:L39"/>
    <mergeCell ref="A40:B40"/>
    <mergeCell ref="G40:L40"/>
    <mergeCell ref="A9:B9"/>
    <mergeCell ref="G9:L9"/>
    <mergeCell ref="A2:A3"/>
    <mergeCell ref="B2:B3"/>
    <mergeCell ref="C2:F2"/>
    <mergeCell ref="G2:J2"/>
    <mergeCell ref="A1:J1"/>
    <mergeCell ref="P2:P3"/>
    <mergeCell ref="A8:B8"/>
    <mergeCell ref="G8:L8"/>
    <mergeCell ref="K2:K3"/>
    <mergeCell ref="L2:L3"/>
    <mergeCell ref="O2:O3"/>
    <mergeCell ref="A4:B4"/>
    <mergeCell ref="C4:F4"/>
    <mergeCell ref="G4:L4"/>
    <mergeCell ref="N2:N3"/>
    <mergeCell ref="G10:L10"/>
    <mergeCell ref="A15:B15"/>
    <mergeCell ref="G15:L15"/>
    <mergeCell ref="G29:L29"/>
    <mergeCell ref="A16:B16"/>
    <mergeCell ref="G16:L16"/>
    <mergeCell ref="A10:B10"/>
    <mergeCell ref="A17:B17"/>
    <mergeCell ref="G17:L17"/>
    <mergeCell ref="A18:B18"/>
    <mergeCell ref="C18:F18"/>
    <mergeCell ref="A26:B26"/>
    <mergeCell ref="G26:L26"/>
    <mergeCell ref="A11:L11"/>
    <mergeCell ref="A29:B29"/>
    <mergeCell ref="A27:B27"/>
    <mergeCell ref="A54:B54"/>
    <mergeCell ref="G54:L54"/>
    <mergeCell ref="A53:B53"/>
    <mergeCell ref="G53:L53"/>
    <mergeCell ref="A55:B55"/>
    <mergeCell ref="G55:L55"/>
    <mergeCell ref="G56:L56"/>
    <mergeCell ref="A83:B83"/>
    <mergeCell ref="G83:L83"/>
    <mergeCell ref="B56:D56"/>
    <mergeCell ref="A84:B84"/>
    <mergeCell ref="G84:L84"/>
    <mergeCell ref="A85:B85"/>
    <mergeCell ref="G85:L85"/>
    <mergeCell ref="C84:F84"/>
    <mergeCell ref="A86:B86"/>
    <mergeCell ref="C86:F86"/>
    <mergeCell ref="G86:L86"/>
    <mergeCell ref="A89:B89"/>
    <mergeCell ref="G89:L89"/>
    <mergeCell ref="A91:B91"/>
    <mergeCell ref="G91:L91"/>
    <mergeCell ref="A92:B92"/>
    <mergeCell ref="C92:F92"/>
    <mergeCell ref="G92:L92"/>
    <mergeCell ref="A102:B102"/>
    <mergeCell ref="G102:L102"/>
    <mergeCell ref="M2:M3"/>
    <mergeCell ref="A99:B99"/>
    <mergeCell ref="A100:B100"/>
    <mergeCell ref="G100:L100"/>
    <mergeCell ref="A101:B101"/>
    <mergeCell ref="G101:L101"/>
    <mergeCell ref="A96:B96"/>
    <mergeCell ref="G96:L96"/>
    <mergeCell ref="A97:B97"/>
    <mergeCell ref="G97:L97"/>
    <mergeCell ref="A98:B98"/>
    <mergeCell ref="G98:L98"/>
    <mergeCell ref="A90:B90"/>
    <mergeCell ref="G90:L9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9" sqref="B9"/>
    </sheetView>
  </sheetViews>
  <sheetFormatPr defaultColWidth="9.28515625" defaultRowHeight="15" x14ac:dyDescent="0.25"/>
  <cols>
    <col min="1" max="1" width="22" style="13" bestFit="1" customWidth="1"/>
    <col min="2" max="2" width="23.7109375" style="13" bestFit="1" customWidth="1"/>
    <col min="3" max="3" width="9.28515625" style="13"/>
    <col min="4" max="4" width="24" style="13" bestFit="1" customWidth="1"/>
    <col min="5" max="16384" width="9.28515625" style="13"/>
  </cols>
  <sheetData>
    <row r="1" spans="1:5" x14ac:dyDescent="0.25">
      <c r="A1" s="13" t="s">
        <v>281</v>
      </c>
      <c r="B1" s="13" t="s">
        <v>282</v>
      </c>
      <c r="C1" s="13" t="s">
        <v>283</v>
      </c>
      <c r="D1" s="13" t="s">
        <v>284</v>
      </c>
      <c r="E1" s="13" t="s">
        <v>285</v>
      </c>
    </row>
    <row r="2" spans="1:5" x14ac:dyDescent="0.25">
      <c r="A2" s="13" t="s">
        <v>286</v>
      </c>
      <c r="B2" s="13" t="s">
        <v>287</v>
      </c>
      <c r="C2" s="13" t="s">
        <v>283</v>
      </c>
      <c r="D2" s="13" t="s">
        <v>284</v>
      </c>
      <c r="E2" s="13" t="s">
        <v>285</v>
      </c>
    </row>
    <row r="3" spans="1:5" x14ac:dyDescent="0.25">
      <c r="A3" s="13" t="s">
        <v>288</v>
      </c>
      <c r="B3" s="13" t="s">
        <v>289</v>
      </c>
      <c r="C3" s="13" t="s">
        <v>290</v>
      </c>
      <c r="D3" s="13" t="s">
        <v>291</v>
      </c>
    </row>
    <row r="4" spans="1:5" x14ac:dyDescent="0.25">
      <c r="A4" s="13" t="s">
        <v>292</v>
      </c>
      <c r="B4" s="13" t="s">
        <v>293</v>
      </c>
      <c r="D4" s="13" t="s">
        <v>290</v>
      </c>
    </row>
    <row r="5" spans="1:5" x14ac:dyDescent="0.25">
      <c r="B5" s="13" t="s">
        <v>294</v>
      </c>
    </row>
    <row r="6" spans="1:5" x14ac:dyDescent="0.25">
      <c r="B6" s="13" t="s">
        <v>295</v>
      </c>
    </row>
    <row r="7" spans="1:5" x14ac:dyDescent="0.25">
      <c r="B7" s="13" t="s">
        <v>296</v>
      </c>
    </row>
    <row r="8" spans="1:5" x14ac:dyDescent="0.25">
      <c r="B8" s="13" t="s">
        <v>297</v>
      </c>
    </row>
    <row r="9" spans="1:5" x14ac:dyDescent="0.25">
      <c r="B9" s="13" t="s">
        <v>298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mesterszak</vt:lpstr>
      <vt:lpstr>segédtábla</vt:lpstr>
      <vt:lpstr>bejegyzéstipus</vt:lpstr>
      <vt:lpstr>Előadás</vt:lpstr>
      <vt:lpstr>Gyakorlat</vt:lpstr>
      <vt:lpstr>Labor</vt:lpstr>
      <vt:lpstr>Tárgyfelvételtípus</vt:lpstr>
      <vt:lpstr>tárgykövetelmény</vt:lpstr>
    </vt:vector>
  </TitlesOfParts>
  <Manager/>
  <Company>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Nagy Kinga</cp:lastModifiedBy>
  <cp:revision/>
  <dcterms:created xsi:type="dcterms:W3CDTF">2009-11-09T08:26:21Z</dcterms:created>
  <dcterms:modified xsi:type="dcterms:W3CDTF">2020-08-28T10:02:48Z</dcterms:modified>
  <cp:category/>
  <cp:contentStatus/>
</cp:coreProperties>
</file>